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ccounts Payable\AP-Travel\"/>
    </mc:Choice>
  </mc:AlternateContent>
  <bookViews>
    <workbookView xWindow="0" yWindow="0" windowWidth="28800" windowHeight="12435" tabRatio="599" activeTab="1"/>
  </bookViews>
  <sheets>
    <sheet name="Travel Expense Request" sheetId="5" r:id="rId1"/>
    <sheet name="Mileage" sheetId="4" r:id="rId2"/>
  </sheets>
  <definedNames>
    <definedName name="_xlnm.Print_Area" localSheetId="1">Mileage!$A$1:$I$28</definedName>
    <definedName name="_xlnm.Print_Area" localSheetId="0">'Travel Expense Request'!$B$1:$M$32</definedName>
  </definedNames>
  <calcPr calcId="152511"/>
</workbook>
</file>

<file path=xl/calcChain.xml><?xml version="1.0" encoding="utf-8"?>
<calcChain xmlns="http://schemas.openxmlformats.org/spreadsheetml/2006/main">
  <c r="J17" i="5" l="1"/>
  <c r="I17" i="5"/>
  <c r="E17" i="5"/>
  <c r="D17" i="5"/>
  <c r="F17" i="5"/>
  <c r="G17" i="5"/>
  <c r="H17" i="5"/>
  <c r="C17" i="5"/>
  <c r="H22" i="4"/>
  <c r="K24" i="5" l="1"/>
  <c r="J24" i="5"/>
  <c r="J20" i="5" l="1"/>
  <c r="M20" i="5" s="1"/>
  <c r="J14" i="5"/>
  <c r="M14" i="5" s="1"/>
  <c r="J16" i="5"/>
  <c r="M16" i="5" l="1"/>
  <c r="H21" i="4"/>
  <c r="C24" i="5"/>
  <c r="L24" i="5" l="1"/>
  <c r="J18" i="5"/>
  <c r="M18" i="5" s="1"/>
  <c r="J23" i="5"/>
  <c r="M23" i="5" s="1"/>
  <c r="M17" i="5"/>
  <c r="D24" i="5"/>
  <c r="F24" i="5"/>
  <c r="I21" i="4"/>
  <c r="H23" i="4" s="1"/>
  <c r="AG1" i="4"/>
  <c r="AG2" i="4"/>
  <c r="AG3" i="4"/>
  <c r="AG4" i="4"/>
  <c r="AG5" i="4"/>
  <c r="AG6" i="4"/>
  <c r="AG7" i="4"/>
  <c r="AI8" i="4"/>
  <c r="AI9" i="4"/>
  <c r="AI10" i="4"/>
  <c r="AI11" i="4"/>
  <c r="AI12" i="4"/>
  <c r="AI13" i="4"/>
  <c r="AI14" i="4"/>
  <c r="AI15" i="4"/>
  <c r="AI16" i="4"/>
  <c r="AI17" i="4"/>
  <c r="AI18" i="4"/>
  <c r="AI19" i="4"/>
  <c r="AI20" i="4"/>
  <c r="AI21" i="4"/>
  <c r="AI22" i="4"/>
  <c r="AI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G46" i="4"/>
  <c r="AG47" i="4"/>
  <c r="AG48" i="4"/>
  <c r="AG49" i="4"/>
  <c r="AG50" i="4"/>
  <c r="AG51" i="4"/>
  <c r="AG52" i="4"/>
  <c r="AG53" i="4"/>
  <c r="AG54" i="4"/>
  <c r="AG55" i="4"/>
  <c r="AG56" i="4"/>
  <c r="AG57" i="4"/>
  <c r="AG58" i="4"/>
  <c r="AG59" i="4"/>
  <c r="AG60" i="4"/>
  <c r="AG61" i="4"/>
  <c r="AG62" i="4"/>
  <c r="AG63" i="4"/>
  <c r="AG64" i="4"/>
  <c r="AG65" i="4"/>
  <c r="AG66" i="4"/>
  <c r="AG67" i="4"/>
  <c r="AG68" i="4"/>
  <c r="AG69" i="4"/>
  <c r="AG70" i="4"/>
  <c r="AG71" i="4"/>
  <c r="AG72" i="4"/>
  <c r="AG73" i="4"/>
  <c r="AG74" i="4"/>
  <c r="AG75" i="4"/>
  <c r="AG76" i="4"/>
  <c r="AG77" i="4"/>
  <c r="AG78" i="4"/>
  <c r="AG79" i="4"/>
  <c r="AG80" i="4"/>
  <c r="AG81" i="4"/>
  <c r="AG82" i="4"/>
  <c r="AG83" i="4"/>
  <c r="AG84" i="4"/>
  <c r="AG85" i="4"/>
  <c r="AG86" i="4"/>
  <c r="AG87" i="4"/>
  <c r="AG88" i="4"/>
  <c r="AG89" i="4"/>
  <c r="AG90" i="4"/>
  <c r="AG91" i="4"/>
  <c r="AG92" i="4"/>
  <c r="AG93" i="4"/>
  <c r="AG94" i="4"/>
  <c r="AG95" i="4"/>
  <c r="AG96" i="4"/>
  <c r="AG97" i="4"/>
  <c r="AG98" i="4"/>
  <c r="AG99" i="4"/>
  <c r="AG100" i="4"/>
  <c r="AG101" i="4"/>
  <c r="AG102" i="4"/>
  <c r="AG103" i="4"/>
  <c r="AG104" i="4"/>
  <c r="AG105" i="4"/>
  <c r="AG106" i="4"/>
  <c r="AG107" i="4"/>
  <c r="AG108" i="4"/>
  <c r="AG109" i="4"/>
  <c r="AG110" i="4"/>
  <c r="AG111" i="4"/>
  <c r="AG112" i="4"/>
  <c r="AG113" i="4"/>
  <c r="AG114" i="4"/>
  <c r="AG115" i="4"/>
  <c r="AG116" i="4"/>
  <c r="AG117" i="4"/>
  <c r="AG118" i="4"/>
  <c r="AG119" i="4"/>
  <c r="AG120" i="4"/>
  <c r="AG121" i="4"/>
  <c r="AG122" i="4"/>
  <c r="AG123" i="4"/>
  <c r="AG124" i="4"/>
  <c r="AG125" i="4"/>
  <c r="AG126" i="4"/>
  <c r="AG127" i="4"/>
  <c r="AG128" i="4"/>
  <c r="AG129" i="4"/>
  <c r="AG130" i="4"/>
  <c r="AG131" i="4"/>
  <c r="AG132" i="4"/>
  <c r="AG133" i="4"/>
  <c r="AG134" i="4"/>
  <c r="AG135" i="4"/>
  <c r="AG136" i="4"/>
  <c r="AG137" i="4"/>
  <c r="AG138" i="4"/>
  <c r="AG139" i="4"/>
  <c r="AG140" i="4"/>
  <c r="AG141" i="4"/>
  <c r="AG142" i="4"/>
  <c r="AG143" i="4"/>
  <c r="AG144" i="4"/>
  <c r="AG145" i="4"/>
  <c r="AG146" i="4"/>
  <c r="AG147" i="4"/>
  <c r="AG148" i="4"/>
  <c r="AG149" i="4"/>
  <c r="AG150" i="4"/>
  <c r="AG151" i="4"/>
  <c r="AG152" i="4"/>
  <c r="AG153" i="4"/>
  <c r="AG154" i="4"/>
  <c r="AG155" i="4"/>
  <c r="AG156" i="4"/>
  <c r="AG157" i="4"/>
  <c r="AG158" i="4"/>
  <c r="AG159" i="4"/>
  <c r="AG160" i="4"/>
  <c r="AG161" i="4"/>
  <c r="AG162" i="4"/>
  <c r="AT1" i="5"/>
  <c r="AT2" i="5"/>
  <c r="AT3" i="5"/>
  <c r="AT4" i="5"/>
  <c r="AT5" i="5"/>
  <c r="AT6" i="5"/>
  <c r="AT7" i="5"/>
  <c r="AT11" i="5"/>
  <c r="AT12" i="5"/>
  <c r="J19" i="5"/>
  <c r="M19" i="5" s="1"/>
  <c r="J21" i="5"/>
  <c r="M21" i="5" s="1"/>
  <c r="J22" i="5"/>
  <c r="M22" i="5" s="1"/>
  <c r="E24" i="5"/>
  <c r="G24" i="5"/>
  <c r="I24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T62" i="5"/>
  <c r="AT63" i="5"/>
  <c r="AT64" i="5"/>
  <c r="AT65" i="5"/>
  <c r="AT66" i="5"/>
  <c r="AT67" i="5"/>
  <c r="AT68" i="5"/>
  <c r="AT69" i="5"/>
  <c r="AT70" i="5"/>
  <c r="AT71" i="5"/>
  <c r="AT72" i="5"/>
  <c r="AT73" i="5"/>
  <c r="AT74" i="5"/>
  <c r="AT75" i="5"/>
  <c r="AT76" i="5"/>
  <c r="AT77" i="5"/>
  <c r="AT78" i="5"/>
  <c r="AT79" i="5"/>
  <c r="AT80" i="5"/>
  <c r="AT81" i="5"/>
  <c r="AT82" i="5"/>
  <c r="AT83" i="5"/>
  <c r="AT84" i="5"/>
  <c r="AT85" i="5"/>
  <c r="AT86" i="5"/>
  <c r="AT87" i="5"/>
  <c r="AT88" i="5"/>
  <c r="AT89" i="5"/>
  <c r="AT90" i="5"/>
  <c r="AT91" i="5"/>
  <c r="AT92" i="5"/>
  <c r="AT93" i="5"/>
  <c r="AT94" i="5"/>
  <c r="AT95" i="5"/>
  <c r="AT96" i="5"/>
  <c r="AT97" i="5"/>
  <c r="AT98" i="5"/>
  <c r="AT99" i="5"/>
  <c r="AT100" i="5"/>
  <c r="AT101" i="5"/>
  <c r="AT102" i="5"/>
  <c r="AT103" i="5"/>
  <c r="AT104" i="5"/>
  <c r="AT105" i="5"/>
  <c r="AT106" i="5"/>
  <c r="AT107" i="5"/>
  <c r="AT108" i="5"/>
  <c r="AT109" i="5"/>
  <c r="AT110" i="5"/>
  <c r="AT111" i="5"/>
  <c r="AT112" i="5"/>
  <c r="AT113" i="5"/>
  <c r="AT114" i="5"/>
  <c r="AT115" i="5"/>
  <c r="AT116" i="5"/>
  <c r="AT117" i="5"/>
  <c r="AT118" i="5"/>
  <c r="AT119" i="5"/>
  <c r="AT120" i="5"/>
  <c r="AT121" i="5"/>
  <c r="AT122" i="5"/>
  <c r="AT123" i="5"/>
  <c r="AT124" i="5"/>
  <c r="AT125" i="5"/>
  <c r="AT126" i="5"/>
  <c r="AT127" i="5"/>
  <c r="AT128" i="5"/>
  <c r="AT129" i="5"/>
  <c r="AT130" i="5"/>
  <c r="AT131" i="5"/>
  <c r="AT132" i="5"/>
  <c r="AT133" i="5"/>
  <c r="AT134" i="5"/>
  <c r="AT135" i="5"/>
  <c r="AT136" i="5"/>
  <c r="AT137" i="5"/>
  <c r="AT138" i="5"/>
  <c r="AT139" i="5"/>
  <c r="AT140" i="5"/>
  <c r="AT141" i="5"/>
  <c r="AT142" i="5"/>
  <c r="AT143" i="5"/>
  <c r="AT144" i="5"/>
  <c r="AT145" i="5"/>
  <c r="AT146" i="5"/>
  <c r="AT147" i="5"/>
  <c r="AT148" i="5"/>
  <c r="AT149" i="5"/>
  <c r="AT150" i="5"/>
  <c r="AT151" i="5"/>
  <c r="AT152" i="5"/>
  <c r="AT153" i="5"/>
  <c r="AT154" i="5"/>
  <c r="AT155" i="5"/>
  <c r="AT156" i="5"/>
  <c r="AT157" i="5"/>
  <c r="AT158" i="5"/>
  <c r="AT159" i="5"/>
  <c r="H24" i="5" l="1"/>
  <c r="J15" i="5"/>
  <c r="M15" i="5" l="1"/>
  <c r="M24" i="5" s="1"/>
  <c r="M25" i="5"/>
  <c r="M26" i="5" l="1"/>
</calcChain>
</file>

<file path=xl/sharedStrings.xml><?xml version="1.0" encoding="utf-8"?>
<sst xmlns="http://schemas.openxmlformats.org/spreadsheetml/2006/main" count="674" uniqueCount="385">
  <si>
    <t>Travel</t>
  </si>
  <si>
    <t>Date</t>
  </si>
  <si>
    <t>Total Miles</t>
  </si>
  <si>
    <t>Time</t>
  </si>
  <si>
    <t>Oneida Indian Nation</t>
  </si>
  <si>
    <t>Total Travel Expenses</t>
  </si>
  <si>
    <t>Date:</t>
  </si>
  <si>
    <t>Day 2</t>
  </si>
  <si>
    <t>Day 3</t>
  </si>
  <si>
    <t>Day 4</t>
  </si>
  <si>
    <t>Day 5</t>
  </si>
  <si>
    <t>Day 7</t>
  </si>
  <si>
    <t>Totals</t>
  </si>
  <si>
    <t>Name:</t>
  </si>
  <si>
    <t>TRAVEL EXPENSE REPORT</t>
  </si>
  <si>
    <r>
      <t xml:space="preserve">Hotel- </t>
    </r>
    <r>
      <rPr>
        <sz val="7"/>
        <rFont val="Arial"/>
        <family val="2"/>
      </rPr>
      <t>8030</t>
    </r>
  </si>
  <si>
    <r>
      <t xml:space="preserve">Mileage- </t>
    </r>
    <r>
      <rPr>
        <sz val="7"/>
        <rFont val="Arial"/>
        <family val="2"/>
      </rPr>
      <t>8050</t>
    </r>
  </si>
  <si>
    <r>
      <t xml:space="preserve">Airfare- </t>
    </r>
    <r>
      <rPr>
        <sz val="7"/>
        <rFont val="Arial"/>
        <family val="2"/>
      </rPr>
      <t>8020</t>
    </r>
  </si>
  <si>
    <r>
      <t xml:space="preserve">Car Rental- </t>
    </r>
    <r>
      <rPr>
        <sz val="7"/>
        <rFont val="Arial"/>
        <family val="2"/>
      </rPr>
      <t>8040</t>
    </r>
  </si>
  <si>
    <r>
      <t xml:space="preserve">Registration- </t>
    </r>
    <r>
      <rPr>
        <sz val="7"/>
        <rFont val="Arial"/>
        <family val="2"/>
      </rPr>
      <t>8000</t>
    </r>
  </si>
  <si>
    <r>
      <t xml:space="preserve">Other- </t>
    </r>
    <r>
      <rPr>
        <sz val="7"/>
        <rFont val="Arial"/>
        <family val="2"/>
      </rPr>
      <t>8070</t>
    </r>
  </si>
  <si>
    <t xml:space="preserve">Total Miles </t>
  </si>
  <si>
    <t>Air</t>
  </si>
  <si>
    <t>Car</t>
  </si>
  <si>
    <t>Train</t>
  </si>
  <si>
    <t>Air To</t>
  </si>
  <si>
    <t>Air From</t>
  </si>
  <si>
    <t>Method</t>
  </si>
  <si>
    <t>001-20-10-001-001-019</t>
  </si>
  <si>
    <t>TSC-GAMES</t>
  </si>
  <si>
    <t>001-20-10-001-001-020</t>
  </si>
  <si>
    <t>TSC-BINGO</t>
  </si>
  <si>
    <t>001-20-10-001-001-030</t>
  </si>
  <si>
    <t>TSC-KENO</t>
  </si>
  <si>
    <t>001-20-10-001-001-035</t>
  </si>
  <si>
    <t>TSC-PULLTABS</t>
  </si>
  <si>
    <t>001-20-10-001-001-036</t>
  </si>
  <si>
    <t>TSC-MULTI GAMES</t>
  </si>
  <si>
    <t>001-20-10-001-001-038</t>
  </si>
  <si>
    <t>TSC-POKER</t>
  </si>
  <si>
    <t>001-20-10-001-001-040</t>
  </si>
  <si>
    <t>TSC-COLLECTIONS</t>
  </si>
  <si>
    <t>001-20-10-001-001-045</t>
  </si>
  <si>
    <t>TSC-CAGE</t>
  </si>
  <si>
    <t>001-20-10-001-001-050</t>
  </si>
  <si>
    <t>001-20-10-001-001-052</t>
  </si>
  <si>
    <t>001-20-10-001-001-055</t>
  </si>
  <si>
    <t>TSC-CASINO SERVICES</t>
  </si>
  <si>
    <t>001-20-10-001-001-065</t>
  </si>
  <si>
    <t>TSC-UNIFORM ROOM</t>
  </si>
  <si>
    <t>001-20-10-001-001-100</t>
  </si>
  <si>
    <t>TSC-GENERAL ADMIN</t>
  </si>
  <si>
    <t>001-20-10-001-001-115</t>
  </si>
  <si>
    <t>001-20-10-001-001-120</t>
  </si>
  <si>
    <t>TSC-ENTERTAINMENT</t>
  </si>
  <si>
    <t>001-20-10-001-001-125</t>
  </si>
  <si>
    <t>001-20-10-001-001-130</t>
  </si>
  <si>
    <t>001-20-10-001-001-135</t>
  </si>
  <si>
    <t>TSC-SURVEILLANCE</t>
  </si>
  <si>
    <t>001-20-10-001-001-140</t>
  </si>
  <si>
    <t>TSC-HUMAN RESOURCES</t>
  </si>
  <si>
    <t>001-20-10-001-001-141</t>
  </si>
  <si>
    <t>001-20-10-001-001-142</t>
  </si>
  <si>
    <t>001-20-10-001-001-157</t>
  </si>
  <si>
    <t>001-20-10-001-001-160</t>
  </si>
  <si>
    <t>TSC-SECURITY</t>
  </si>
  <si>
    <t>001-20-10-001-001-165</t>
  </si>
  <si>
    <t>CONSTRUCTION</t>
  </si>
  <si>
    <t>001-20-10-001-003-003</t>
  </si>
  <si>
    <t>TSC-RV PARK</t>
  </si>
  <si>
    <t>001-20-10-001-003-005</t>
  </si>
  <si>
    <t>PEACEFUL PINES</t>
  </si>
  <si>
    <t>001-20-10-001-004-004</t>
  </si>
  <si>
    <t>HOTEL</t>
  </si>
  <si>
    <t>001-20-10-001-004-021</t>
  </si>
  <si>
    <t>HOTEL - FRONT DESK</t>
  </si>
  <si>
    <t>001-20-10-001-004-022</t>
  </si>
  <si>
    <t>HOTEL - FRONT SERVICES</t>
  </si>
  <si>
    <t>001-20-10-001-004-023</t>
  </si>
  <si>
    <t>HOTEL - HOUSEKEEPING ROOMS</t>
  </si>
  <si>
    <t>001-20-10-001-004-024</t>
  </si>
  <si>
    <t>HOTEL - ARCADE</t>
  </si>
  <si>
    <t>001-20-10-001-004-025</t>
  </si>
  <si>
    <t>HOTEL - HEALTH CLUB SPA</t>
  </si>
  <si>
    <t>001-20-10-001-004-026</t>
  </si>
  <si>
    <t>HOTEL - SALON</t>
  </si>
  <si>
    <t>001-20-10-001-004-027</t>
  </si>
  <si>
    <t>THE INN @ TURNING STONE</t>
  </si>
  <si>
    <t>001-20-10-001-005-522</t>
  </si>
  <si>
    <t>ESSENTIALS</t>
  </si>
  <si>
    <t>001-20-10-001-005-523</t>
  </si>
  <si>
    <t>LOGO STORE</t>
  </si>
  <si>
    <t>001-20-10-001-005-525</t>
  </si>
  <si>
    <t>SMOKIN'</t>
  </si>
  <si>
    <t>001-20-10-001-005-527</t>
  </si>
  <si>
    <t>ESSENTIALS TOO</t>
  </si>
  <si>
    <t>001-20-10-001-006-006</t>
  </si>
  <si>
    <t>GOLF COURSE</t>
  </si>
  <si>
    <t>001-20-10-001-006-400</t>
  </si>
  <si>
    <t>GOLF GROUNDS MAINTENANCE</t>
  </si>
  <si>
    <t>001-20-10-001-006-410</t>
  </si>
  <si>
    <t>SHENENDOAH CLUB HOUSE</t>
  </si>
  <si>
    <t>001-20-10-001-006-411</t>
  </si>
  <si>
    <t>PLEASANT KNOLLS PRO SHOP</t>
  </si>
  <si>
    <t>001-20-10-001-006-412</t>
  </si>
  <si>
    <t>SANDSTONE HOLLOW CLUB HOUSE</t>
  </si>
  <si>
    <t>001-20-10-001-006-420</t>
  </si>
  <si>
    <t>SHENENDOAH PRO SHOP</t>
  </si>
  <si>
    <t>001-20-10-001-006-421</t>
  </si>
  <si>
    <t>PLEASANT KNOLLS CLUB HOUSE</t>
  </si>
  <si>
    <t>001-20-10-001-006-422</t>
  </si>
  <si>
    <t>SANDSTONE HOLLOW PRO SHOP</t>
  </si>
  <si>
    <t>001-20-10-001-145-100</t>
  </si>
  <si>
    <t>001-20-10-001-150-100</t>
  </si>
  <si>
    <t>001-20-10-001-155-100</t>
  </si>
  <si>
    <t>001-20-10-001-302-165</t>
  </si>
  <si>
    <t>GENERAL ADMIN PROGRAM</t>
  </si>
  <si>
    <t>100-20-02-400-602-100</t>
  </si>
  <si>
    <t>AGRICULTURE GENERAL ADMIN</t>
  </si>
  <si>
    <t>100-20-05-006-006-006</t>
  </si>
  <si>
    <t>ONEIDA WHOLESALE PROGRAM</t>
  </si>
  <si>
    <t>100-20-05-009-009-009</t>
  </si>
  <si>
    <t>GRAVEL PIT</t>
  </si>
  <si>
    <t>100-20-05-010-010-010</t>
  </si>
  <si>
    <t>INTERNET RETAILING (E-TAILING)</t>
  </si>
  <si>
    <t>100-20-05-011-011-011</t>
  </si>
  <si>
    <t>100-20-05-014-014-014</t>
  </si>
  <si>
    <t>SAVON #14 - LENNOX AVE</t>
  </si>
  <si>
    <t>100-20-05-015-015-015</t>
  </si>
  <si>
    <t>100-20-05-018-018-018</t>
  </si>
  <si>
    <t>100-20-05-019-019-019</t>
  </si>
  <si>
    <t>SAVON OUTLET - SHERRILL</t>
  </si>
  <si>
    <t>100-20-05-032-032-032</t>
  </si>
  <si>
    <t>SAVON #032 - CANASTOTA</t>
  </si>
  <si>
    <t>100-20-05-033-033-033</t>
  </si>
  <si>
    <t>SAVON #033 - SHERRILL</t>
  </si>
  <si>
    <t>100-20-05-034-034-034</t>
  </si>
  <si>
    <t>100-20-05-035-035-035</t>
  </si>
  <si>
    <t>100-20-05-036-036-036</t>
  </si>
  <si>
    <t>100-20-05-037-037-037</t>
  </si>
  <si>
    <t>100-20-05-038-038-038</t>
  </si>
  <si>
    <t>100-20-06-016-016-016</t>
  </si>
  <si>
    <t>100-20-06-017-017-017</t>
  </si>
  <si>
    <t>MARION MANOR</t>
  </si>
  <si>
    <t>100-30-15-670-510-100</t>
  </si>
  <si>
    <t>HOUSING CORPORATION-HUD</t>
  </si>
  <si>
    <t>100-30-15-671-210-100</t>
  </si>
  <si>
    <t>NATION RENTALS</t>
  </si>
  <si>
    <t>100-30-15-671-510-100</t>
  </si>
  <si>
    <t>HOUSING-NATION</t>
  </si>
  <si>
    <t>100-30-15-671-510-192</t>
  </si>
  <si>
    <t>100-40-20-100-601-100</t>
  </si>
  <si>
    <t>100-40-20-100-601-235</t>
  </si>
  <si>
    <t>ELDERS PROGRAM</t>
  </si>
  <si>
    <t>100-40-20-100-601-245</t>
  </si>
  <si>
    <t>COUNSELING PRGM</t>
  </si>
  <si>
    <t>GENERAL ADMINISTRATION PROGRAM</t>
  </si>
  <si>
    <t>100-40-20-100-604-100</t>
  </si>
  <si>
    <t>100-40-20-100-604-211</t>
  </si>
  <si>
    <t>SUMMER YOUTH PROGRAM</t>
  </si>
  <si>
    <t>100-40-20-100-604-215</t>
  </si>
  <si>
    <t>RECREATION PRGM</t>
  </si>
  <si>
    <t>100-40-20-100-604-245</t>
  </si>
  <si>
    <t>COUNSELING PROGRAM</t>
  </si>
  <si>
    <t>100-40-20-100-605-100</t>
  </si>
  <si>
    <t>100-40-20-100-606-100</t>
  </si>
  <si>
    <t>100-40-20-100-606-230</t>
  </si>
  <si>
    <t>EARLY CHILDHOOD PRGM</t>
  </si>
  <si>
    <t>100-40-20-100-607-100</t>
  </si>
  <si>
    <t>HEALTH ADMIN PROGRAM</t>
  </si>
  <si>
    <t>100-40-20-100-607-270</t>
  </si>
  <si>
    <t>COMMUNITY HEALTH PROGRAM</t>
  </si>
  <si>
    <t>100-40-20-100-607-275</t>
  </si>
  <si>
    <t>HEALTH CLINIC PROGRAM</t>
  </si>
  <si>
    <t>100-40-20-100-607-276</t>
  </si>
  <si>
    <t>100-40-20-100-607-280</t>
  </si>
  <si>
    <t>NUTRITION PRGM</t>
  </si>
  <si>
    <t>100-40-20-100-608-100</t>
  </si>
  <si>
    <t>100-40-20-100-609-100</t>
  </si>
  <si>
    <t>PROGRAM</t>
  </si>
  <si>
    <t>100-40-20-617-604-211</t>
  </si>
  <si>
    <t>DENTAL</t>
  </si>
  <si>
    <t>100-40-20-714-601-100</t>
  </si>
  <si>
    <t>100-40-20-714-601-245</t>
  </si>
  <si>
    <t>100-40-20-714-604-245</t>
  </si>
  <si>
    <t>100-40-20-714-605-100</t>
  </si>
  <si>
    <t>100-40-20-714-607-100</t>
  </si>
  <si>
    <t>HEALTH ADMINISTRATION PROGRAM</t>
  </si>
  <si>
    <t>100-40-20-714-607-270</t>
  </si>
  <si>
    <t>100-40-20-714-607-275</t>
  </si>
  <si>
    <t>MEDICAL</t>
  </si>
  <si>
    <t>100-60-10-100-509-350</t>
  </si>
  <si>
    <t>100-60-10-100-509-351</t>
  </si>
  <si>
    <t>100-60-10-100-509-352</t>
  </si>
  <si>
    <t>100-60-10-100-509-353</t>
  </si>
  <si>
    <t>100-60-10-100-509-354</t>
  </si>
  <si>
    <t>100-60-30-100-301-100</t>
  </si>
  <si>
    <t>PUBLIC SAFETY GENERAL ADMIN</t>
  </si>
  <si>
    <t>100-60-30-100-302-165</t>
  </si>
  <si>
    <t>CONSTRUCTION PRGM</t>
  </si>
  <si>
    <t>100-60-30-100-303-100</t>
  </si>
  <si>
    <t>100-60-30-100-305-100</t>
  </si>
  <si>
    <t>100-60-30-100-307-030</t>
  </si>
  <si>
    <t>TRANSPORTATION CAR CARE CENTER</t>
  </si>
  <si>
    <t>100-60-30-100-307-100</t>
  </si>
  <si>
    <t>100-60-35-100-401-100</t>
  </si>
  <si>
    <t>100-60-35-100-401-190</t>
  </si>
  <si>
    <t>100-60-35-100-401-191</t>
  </si>
  <si>
    <t>ARCHIVES/RECORDS PRESERV PRGM</t>
  </si>
  <si>
    <t>100-60-35-100-401-200</t>
  </si>
  <si>
    <t>100-60-35-100-402-180</t>
  </si>
  <si>
    <t>CLAIMS COMMISSION PRGM</t>
  </si>
  <si>
    <t>100-60-35-100-402-185</t>
  </si>
  <si>
    <t>100-60-40-100-101-100</t>
  </si>
  <si>
    <t>100-60-40-100-102-100</t>
  </si>
  <si>
    <t>GENERAL OFFICE MGT ADMIN PRGM</t>
  </si>
  <si>
    <t>100-60-45-100-150-100</t>
  </si>
  <si>
    <t>100-60-45-100-150-151</t>
  </si>
  <si>
    <t>100-60-45-100-150-152</t>
  </si>
  <si>
    <t>100-60-45-100-150-154</t>
  </si>
  <si>
    <t>INSURANCE DEPT</t>
  </si>
  <si>
    <t>100-60-45-100-204-100</t>
  </si>
  <si>
    <t>100-60-45-100-204-165</t>
  </si>
  <si>
    <t>TELECOM - CONSTRUCTION</t>
  </si>
  <si>
    <t>100-60-45-100-205-100</t>
  </si>
  <si>
    <t>PAYROLL DEPARTMENT</t>
  </si>
  <si>
    <t>100-60-45-100-207-100</t>
  </si>
  <si>
    <t>100-60-45-100-208-286</t>
  </si>
  <si>
    <t>INTERNET SERVICES</t>
  </si>
  <si>
    <t>100-60-45-100-208-288</t>
  </si>
  <si>
    <t>WEB MEDIA GROUP</t>
  </si>
  <si>
    <t>100-60-50-100-499-100</t>
  </si>
  <si>
    <t>100-60-50-100-501-100</t>
  </si>
  <si>
    <t>100-60-50-100-501-101</t>
  </si>
  <si>
    <t>GOVERNMENTAL RELATIONS</t>
  </si>
  <si>
    <t>100-60-50-100-501-194</t>
  </si>
  <si>
    <t>TOURISM &amp; SPECIAL EVENTS</t>
  </si>
  <si>
    <t>100-60-50-100-501-195</t>
  </si>
  <si>
    <t>MEDIA SERVICES PROGRAM</t>
  </si>
  <si>
    <t>100-60-50-100-501-196</t>
  </si>
  <si>
    <t>EDITORIAL SERVICES PROGRAM</t>
  </si>
  <si>
    <t>100-60-50-100-501-197</t>
  </si>
  <si>
    <t>COMMUNITY RELATIONS PROGRAM</t>
  </si>
  <si>
    <t>100-60-50-100-501-198</t>
  </si>
  <si>
    <t>100-60-50-100-501-200</t>
  </si>
  <si>
    <t>100-60-50-100-501-205</t>
  </si>
  <si>
    <t>EXEC SPECIAL PROJECTS PRGM</t>
  </si>
  <si>
    <t>100-60-50-100-501-910</t>
  </si>
  <si>
    <t>FOUNDATION</t>
  </si>
  <si>
    <t>100-60-50-100-502-100</t>
  </si>
  <si>
    <t>100-60-50-100-503-100</t>
  </si>
  <si>
    <t>100-60-50-100-504-100</t>
  </si>
  <si>
    <t>CULTURAL CENTER GENERAL ADMIN</t>
  </si>
  <si>
    <t>100-60-50-100-505-100</t>
  </si>
  <si>
    <t>100-60-50-100-505-135</t>
  </si>
  <si>
    <t>100-60-50-100-506-100</t>
  </si>
  <si>
    <t>ATHLETIC COMMISSION</t>
  </si>
  <si>
    <t>100-60-50-100-507-100</t>
  </si>
  <si>
    <t>COMMUNITY RELATIONS</t>
  </si>
  <si>
    <t>100-60-50-100-508-193</t>
  </si>
  <si>
    <t>MAIL ROOM</t>
  </si>
  <si>
    <t>100-60-50-100-508-195</t>
  </si>
  <si>
    <t>MEDIA SERVICES</t>
  </si>
  <si>
    <t>100-60-50-100-508-196</t>
  </si>
  <si>
    <t>EDITORIAL SERVICES</t>
  </si>
  <si>
    <t>100-60-50-100-508-197</t>
  </si>
  <si>
    <t>100-60-50-100-508-198</t>
  </si>
  <si>
    <t>COMMUNICATIONS GENERAL OPERATE</t>
  </si>
  <si>
    <t>100-60-50-620-501-200</t>
  </si>
  <si>
    <t>100-60-50-910-910-100</t>
  </si>
  <si>
    <t>200-20-07-200-500-100</t>
  </si>
  <si>
    <t>210-20-10-210-210-100</t>
  </si>
  <si>
    <t>210-20-10-210-210-290</t>
  </si>
  <si>
    <t>220-20-08-220-220-100</t>
  </si>
  <si>
    <t>TSC-CREDIT</t>
  </si>
  <si>
    <t>TSC- GROUP SALES</t>
  </si>
  <si>
    <t>TSC-FACILITIES &amp; MAINTENANCE</t>
  </si>
  <si>
    <t>TSC- HOUSEKEEPING</t>
  </si>
  <si>
    <t>TSC- EMPLOYMENT &amp; TRAINING</t>
  </si>
  <si>
    <t>TSC- BENEFITS &amp; TEAM RELATIONS</t>
  </si>
  <si>
    <t xml:space="preserve">TSC- TELECOMMUNICATIONS </t>
  </si>
  <si>
    <t>PLAZA MART #035</t>
  </si>
  <si>
    <t>BEACH MART #036</t>
  </si>
  <si>
    <t>ONEIDA MART #037</t>
  </si>
  <si>
    <t>SAVON DIESEL</t>
  </si>
  <si>
    <t>SAVON PATRICK ROAD</t>
  </si>
  <si>
    <t>FOUR DIRECTIONS/ICT/SSM</t>
  </si>
  <si>
    <t>TSC- PURCHASING DEPT ADMIN</t>
  </si>
  <si>
    <t>TSC- FINANCE DEPT ADMIN</t>
  </si>
  <si>
    <t>TSC- MIS DEPT ADMIN</t>
  </si>
  <si>
    <t>RETAIL &amp; MANUFACTURING ADMIN</t>
  </si>
  <si>
    <t xml:space="preserve">SMOKESHOP </t>
  </si>
  <si>
    <t>SAVON ONEIDA LAKE #034</t>
  </si>
  <si>
    <t>SAVON MAIN ST. #038</t>
  </si>
  <si>
    <t>SNUG HARBOR</t>
  </si>
  <si>
    <t>220-20-08-220-220-003</t>
  </si>
  <si>
    <t>SALMON ACRES</t>
  </si>
  <si>
    <t>100-20-02-400-602-227</t>
  </si>
  <si>
    <t>GAMING PRESERVE</t>
  </si>
  <si>
    <t>100-20-01-013-013-013</t>
  </si>
  <si>
    <t>TRANSPORTATION SERVICES</t>
  </si>
  <si>
    <t xml:space="preserve">SSG - ADMIN </t>
  </si>
  <si>
    <t>SSG - MFG</t>
  </si>
  <si>
    <t xml:space="preserve">SSG - SALES </t>
  </si>
  <si>
    <t xml:space="preserve">FINANCE DEPT </t>
  </si>
  <si>
    <t>TSCR FINANCE</t>
  </si>
  <si>
    <t>INTERNAL AUDIT</t>
  </si>
  <si>
    <t>TREASURY &amp; BUDGET</t>
  </si>
  <si>
    <t>NORTH ATLANTIC DEVELOPMENT</t>
  </si>
  <si>
    <t>TELECOM</t>
  </si>
  <si>
    <t>HISTORY</t>
  </si>
  <si>
    <t xml:space="preserve">LEGAL ADMINISTRATION </t>
  </si>
  <si>
    <t xml:space="preserve">NATION COURT </t>
  </si>
  <si>
    <t>FOUR DIRECTIONS HOLLYWOOD</t>
  </si>
  <si>
    <t>FOUR DIRECTIONS PANASONIC</t>
  </si>
  <si>
    <t>FOUR DIRECTIONS FILM</t>
  </si>
  <si>
    <t>FOUR DIRECTIONS TELEVISION</t>
  </si>
  <si>
    <t>FOUR DIRECTIONS MULTI-MEDIA</t>
  </si>
  <si>
    <t>100-20-10-001-145-100</t>
  </si>
  <si>
    <t xml:space="preserve">PURCHASING </t>
  </si>
  <si>
    <t xml:space="preserve">LAW ENFORCEMENT ADMIN </t>
  </si>
  <si>
    <t>FACILITIES</t>
  </si>
  <si>
    <t xml:space="preserve">NATION HUMAN RESOURCES ADMINISTRATION </t>
  </si>
  <si>
    <t>GOVT PROGRAMS ADMINISTRATION</t>
  </si>
  <si>
    <t xml:space="preserve">FAMILY SERVICES ADMIN </t>
  </si>
  <si>
    <t>FAMILY SERVICES GRANT</t>
  </si>
  <si>
    <t xml:space="preserve">RECREATION &amp; YOUTH ADMIN </t>
  </si>
  <si>
    <t>EDUCATION GENERAL ADMIN</t>
  </si>
  <si>
    <t>YOUTH DEVELOPMENT</t>
  </si>
  <si>
    <t>MEMBER BENEFITS</t>
  </si>
  <si>
    <t>INDIAN COMMUNITY BLOCK DEVELOPMENT</t>
  </si>
  <si>
    <t>NATION COST CENTER</t>
  </si>
  <si>
    <t xml:space="preserve">GAMING COMMISSION </t>
  </si>
  <si>
    <t>SURVEILLANCE</t>
  </si>
  <si>
    <t>100-20-10-001-302-165</t>
  </si>
  <si>
    <t>TSC-ADVERTISING &amp; EVENTS</t>
  </si>
  <si>
    <t>HAUDENOSAUNEE FOUNDATION</t>
  </si>
  <si>
    <t>HOUSING - NATION -ADMINISTRATOR</t>
  </si>
  <si>
    <t>CHILDREN &amp; ELDERS ADMIN</t>
  </si>
  <si>
    <t>REC &amp; YOUTH - SUMMER YOUTH</t>
  </si>
  <si>
    <t>LEGAL SERVICES</t>
  </si>
  <si>
    <t xml:space="preserve">EXECUTIVE OFFICE ADMINISTRATION </t>
  </si>
  <si>
    <t>COMMUNICATIONS GENERAL OPERATING</t>
  </si>
  <si>
    <t xml:space="preserve">MEN'S' COUNCIL </t>
  </si>
  <si>
    <t xml:space="preserve"> (tolls, etc.)</t>
  </si>
  <si>
    <t xml:space="preserve"> Traveler:</t>
  </si>
  <si>
    <t xml:space="preserve"> Finance: </t>
  </si>
  <si>
    <t>Other To</t>
  </si>
  <si>
    <t>Other From</t>
  </si>
  <si>
    <t>Other</t>
  </si>
  <si>
    <t>Advanced</t>
  </si>
  <si>
    <t xml:space="preserve"> Advanced to Traveler</t>
  </si>
  <si>
    <t>210-20-01-210-211-300</t>
  </si>
  <si>
    <t>100-20-07-200-500-291</t>
  </si>
  <si>
    <t>INDIAN COUNTRY TODAY</t>
  </si>
  <si>
    <t>Mileage Report</t>
  </si>
  <si>
    <t>Purpose:</t>
  </si>
  <si>
    <t xml:space="preserve"> </t>
  </si>
  <si>
    <t>Pre-paid by Travel Coordinator</t>
  </si>
  <si>
    <t>Travel From:</t>
  </si>
  <si>
    <t>Travel To:</t>
  </si>
  <si>
    <t>Explanation of other expenses:</t>
  </si>
  <si>
    <t>Daily meal allowance - 8010</t>
  </si>
  <si>
    <t>MANDATORY -  Attach charge slips and/or receipts for hotel, car rental, taxi, phone, etc.</t>
  </si>
  <si>
    <t>TRAVEL ADVANCE      OR      RECONCILIATION</t>
  </si>
  <si>
    <t>Traveler</t>
  </si>
  <si>
    <t>Authorized Signature</t>
  </si>
  <si>
    <t>Sign and Date:</t>
  </si>
  <si>
    <t>Travel Method</t>
  </si>
  <si>
    <t>Due to / from Traveler</t>
  </si>
  <si>
    <t>Account Number:</t>
  </si>
  <si>
    <r>
      <t xml:space="preserve">Taxi- </t>
    </r>
    <r>
      <rPr>
        <sz val="7"/>
        <rFont val="Arial"/>
        <family val="2"/>
      </rPr>
      <t>8070</t>
    </r>
  </si>
  <si>
    <t>Day 6</t>
  </si>
  <si>
    <t>Finance</t>
  </si>
  <si>
    <t>Departure Location</t>
  </si>
  <si>
    <t>Purpose Of Travel</t>
  </si>
  <si>
    <t>Comments</t>
  </si>
  <si>
    <t>Grand Total</t>
  </si>
  <si>
    <t>Day1</t>
  </si>
  <si>
    <t>Department:</t>
  </si>
  <si>
    <t xml:space="preserve"> Director:</t>
  </si>
  <si>
    <t xml:space="preserve"> Supervisor/Manager: </t>
  </si>
  <si>
    <t>Due To/From Traveler</t>
  </si>
  <si>
    <t>Gas for Car Rental-8060</t>
  </si>
  <si>
    <t>Destination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</si>
</sst>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  <numFmt numFmtId="165" formatCode="&quot;$&quot;#,##0.00"/>
    <numFmt numFmtId="166" formatCode="#,##0.0_);\(#,##0.0\)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8">
    <xf numFmtId="0" fontId="0" fillId="0" borderId="0" xfId="0"/>
    <xf numFmtId="0" fontId="0" fillId="0" borderId="0" xfId="0" applyBorder="1"/>
    <xf numFmtId="0" fontId="3" fillId="0" borderId="0" xfId="0" applyFont="1" applyAlignment="1"/>
    <xf numFmtId="0" fontId="0" fillId="2" borderId="0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Fill="1"/>
    <xf numFmtId="0" fontId="0" fillId="3" borderId="0" xfId="0" applyFill="1"/>
    <xf numFmtId="0" fontId="6" fillId="0" borderId="2" xfId="0" applyFont="1" applyBorder="1" applyAlignment="1" applyProtection="1">
      <alignment horizontal="right"/>
      <protection locked="0"/>
    </xf>
    <xf numFmtId="0" fontId="6" fillId="0" borderId="0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6" fillId="0" borderId="0" xfId="0" applyFont="1"/>
    <xf numFmtId="0" fontId="6" fillId="0" borderId="2" xfId="0" applyFont="1" applyBorder="1" applyProtection="1">
      <protection locked="0"/>
    </xf>
    <xf numFmtId="0" fontId="6" fillId="0" borderId="25" xfId="0" applyFont="1" applyBorder="1"/>
    <xf numFmtId="0" fontId="6" fillId="0" borderId="27" xfId="0" applyFont="1" applyBorder="1"/>
    <xf numFmtId="0" fontId="6" fillId="0" borderId="28" xfId="0" applyFont="1" applyBorder="1"/>
    <xf numFmtId="0" fontId="6" fillId="0" borderId="25" xfId="0" applyFont="1" applyBorder="1" applyAlignment="1">
      <alignment horizontal="center"/>
    </xf>
    <xf numFmtId="0" fontId="6" fillId="0" borderId="2" xfId="0" applyFont="1" applyBorder="1"/>
    <xf numFmtId="0" fontId="6" fillId="0" borderId="0" xfId="0" applyFont="1" applyBorder="1" applyAlignment="1" applyProtection="1">
      <alignment horizontal="right"/>
      <protection locked="0"/>
    </xf>
    <xf numFmtId="0" fontId="6" fillId="0" borderId="13" xfId="0" applyFont="1" applyBorder="1"/>
    <xf numFmtId="0" fontId="6" fillId="0" borderId="3" xfId="0" applyFont="1" applyBorder="1"/>
    <xf numFmtId="0" fontId="6" fillId="0" borderId="31" xfId="0" applyFont="1" applyBorder="1" applyAlignment="1" applyProtection="1">
      <alignment horizontal="right"/>
      <protection locked="0"/>
    </xf>
    <xf numFmtId="0" fontId="6" fillId="0" borderId="28" xfId="0" applyFont="1" applyBorder="1" applyProtection="1">
      <protection locked="0"/>
    </xf>
    <xf numFmtId="0" fontId="6" fillId="0" borderId="28" xfId="0" applyFont="1" applyBorder="1" applyAlignment="1" applyProtection="1">
      <alignment horizontal="right"/>
      <protection locked="0"/>
    </xf>
    <xf numFmtId="0" fontId="6" fillId="0" borderId="29" xfId="0" applyFont="1" applyBorder="1" applyAlignment="1" applyProtection="1">
      <alignment horizontal="right"/>
      <protection locked="0"/>
    </xf>
    <xf numFmtId="43" fontId="1" fillId="0" borderId="0" xfId="1" applyFont="1" applyFill="1"/>
    <xf numFmtId="0" fontId="0" fillId="0" borderId="0" xfId="0" applyFill="1" applyBorder="1" applyAlignment="1"/>
    <xf numFmtId="0" fontId="1" fillId="0" borderId="0" xfId="0" applyFont="1" applyAlignment="1">
      <alignment horizontal="right"/>
    </xf>
    <xf numFmtId="0" fontId="1" fillId="0" borderId="2" xfId="0" applyFont="1" applyBorder="1" applyProtection="1">
      <protection locked="0"/>
    </xf>
    <xf numFmtId="14" fontId="1" fillId="0" borderId="2" xfId="0" applyNumberFormat="1" applyFont="1" applyBorder="1" applyProtection="1">
      <protection locked="0"/>
    </xf>
    <xf numFmtId="0" fontId="1" fillId="0" borderId="0" xfId="0" applyFont="1"/>
    <xf numFmtId="0" fontId="1" fillId="0" borderId="4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" fontId="1" fillId="0" borderId="14" xfId="0" applyNumberFormat="1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17" xfId="0" applyFont="1" applyBorder="1" applyProtection="1">
      <protection locked="0"/>
    </xf>
    <xf numFmtId="0" fontId="1" fillId="0" borderId="18" xfId="0" applyFont="1" applyBorder="1" applyProtection="1">
      <protection locked="0"/>
    </xf>
    <xf numFmtId="0" fontId="1" fillId="0" borderId="20" xfId="0" applyFont="1" applyBorder="1" applyProtection="1">
      <protection locked="0"/>
    </xf>
    <xf numFmtId="0" fontId="1" fillId="0" borderId="21" xfId="0" applyFont="1" applyBorder="1" applyProtection="1">
      <protection locked="0"/>
    </xf>
    <xf numFmtId="0" fontId="1" fillId="0" borderId="22" xfId="0" applyFont="1" applyBorder="1"/>
    <xf numFmtId="0" fontId="1" fillId="0" borderId="0" xfId="0" applyFont="1" applyBorder="1"/>
    <xf numFmtId="0" fontId="1" fillId="4" borderId="24" xfId="0" applyFont="1" applyFill="1" applyBorder="1"/>
    <xf numFmtId="44" fontId="1" fillId="0" borderId="24" xfId="2" applyFont="1" applyBorder="1"/>
    <xf numFmtId="0" fontId="1" fillId="0" borderId="25" xfId="0" applyFont="1" applyBorder="1"/>
    <xf numFmtId="44" fontId="1" fillId="4" borderId="15" xfId="2" applyFont="1" applyFill="1" applyBorder="1"/>
    <xf numFmtId="0" fontId="1" fillId="5" borderId="26" xfId="0" applyFont="1" applyFill="1" applyBorder="1"/>
    <xf numFmtId="0" fontId="1" fillId="0" borderId="27" xfId="0" applyFont="1" applyBorder="1"/>
    <xf numFmtId="0" fontId="1" fillId="0" borderId="28" xfId="0" applyFont="1" applyBorder="1"/>
    <xf numFmtId="44" fontId="1" fillId="4" borderId="19" xfId="2" applyFont="1" applyFill="1" applyBorder="1"/>
    <xf numFmtId="0" fontId="1" fillId="5" borderId="29" xfId="0" applyFont="1" applyFill="1" applyBorder="1"/>
    <xf numFmtId="0" fontId="1" fillId="0" borderId="0" xfId="0" applyFont="1" applyBorder="1" applyAlignment="1">
      <alignment horizontal="right"/>
    </xf>
    <xf numFmtId="0" fontId="1" fillId="0" borderId="23" xfId="0" applyFont="1" applyBorder="1"/>
    <xf numFmtId="0" fontId="1" fillId="0" borderId="30" xfId="0" applyFont="1" applyBorder="1"/>
    <xf numFmtId="0" fontId="1" fillId="0" borderId="2" xfId="0" applyFont="1" applyBorder="1" applyAlignment="1">
      <alignment horizontal="right"/>
    </xf>
    <xf numFmtId="4" fontId="0" fillId="0" borderId="0" xfId="0" applyNumberFormat="1" applyFill="1"/>
    <xf numFmtId="164" fontId="0" fillId="0" borderId="0" xfId="0" applyNumberFormat="1" applyFill="1"/>
    <xf numFmtId="0" fontId="7" fillId="0" borderId="0" xfId="0" applyFont="1" applyFill="1"/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/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2" fillId="0" borderId="38" xfId="0" applyFont="1" applyFill="1" applyBorder="1" applyAlignment="1">
      <alignment wrapText="1"/>
    </xf>
    <xf numFmtId="0" fontId="1" fillId="0" borderId="11" xfId="0" applyFont="1" applyFill="1" applyBorder="1"/>
    <xf numFmtId="7" fontId="1" fillId="0" borderId="11" xfId="0" applyNumberFormat="1" applyFont="1" applyFill="1" applyBorder="1" applyProtection="1">
      <protection locked="0"/>
    </xf>
    <xf numFmtId="7" fontId="0" fillId="0" borderId="11" xfId="0" applyNumberFormat="1" applyFill="1" applyBorder="1" applyProtection="1">
      <protection locked="0"/>
    </xf>
    <xf numFmtId="43" fontId="0" fillId="0" borderId="0" xfId="1" applyFont="1" applyFill="1"/>
    <xf numFmtId="0" fontId="2" fillId="0" borderId="39" xfId="0" applyFont="1" applyFill="1" applyBorder="1"/>
    <xf numFmtId="0" fontId="0" fillId="0" borderId="1" xfId="0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165" fontId="0" fillId="0" borderId="33" xfId="0" applyNumberFormat="1" applyFill="1" applyBorder="1"/>
    <xf numFmtId="7" fontId="0" fillId="0" borderId="1" xfId="0" applyNumberFormat="1" applyFill="1" applyBorder="1" applyProtection="1">
      <protection locked="0"/>
    </xf>
    <xf numFmtId="0" fontId="0" fillId="0" borderId="33" xfId="0" applyNumberFormat="1" applyFill="1" applyBorder="1"/>
    <xf numFmtId="7" fontId="1" fillId="0" borderId="1" xfId="0" applyNumberFormat="1" applyFont="1" applyFill="1" applyBorder="1" applyProtection="1"/>
    <xf numFmtId="0" fontId="2" fillId="0" borderId="39" xfId="0" applyFont="1" applyFill="1" applyBorder="1" applyAlignment="1">
      <alignment wrapText="1"/>
    </xf>
    <xf numFmtId="0" fontId="2" fillId="0" borderId="40" xfId="0" applyFont="1" applyFill="1" applyBorder="1"/>
    <xf numFmtId="7" fontId="0" fillId="0" borderId="0" xfId="0" applyNumberFormat="1" applyFill="1"/>
    <xf numFmtId="0" fontId="3" fillId="0" borderId="33" xfId="0" applyFont="1" applyFill="1" applyBorder="1"/>
    <xf numFmtId="7" fontId="0" fillId="0" borderId="1" xfId="0" applyNumberFormat="1" applyFill="1" applyBorder="1"/>
    <xf numFmtId="7" fontId="0" fillId="0" borderId="34" xfId="0" applyNumberFormat="1" applyFill="1" applyBorder="1"/>
    <xf numFmtId="7" fontId="0" fillId="0" borderId="41" xfId="0" applyNumberFormat="1" applyFill="1" applyBorder="1"/>
    <xf numFmtId="0" fontId="0" fillId="0" borderId="35" xfId="0" applyFill="1" applyBorder="1"/>
    <xf numFmtId="0" fontId="0" fillId="0" borderId="36" xfId="0" applyFill="1" applyBorder="1"/>
    <xf numFmtId="0" fontId="0" fillId="0" borderId="37" xfId="0" applyFill="1" applyBorder="1"/>
    <xf numFmtId="0" fontId="12" fillId="0" borderId="0" xfId="0" applyFont="1" applyFill="1"/>
    <xf numFmtId="0" fontId="0" fillId="0" borderId="0" xfId="0" applyFill="1" applyAlignment="1">
      <alignment horizontal="center"/>
    </xf>
    <xf numFmtId="0" fontId="10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3" fillId="0" borderId="0" xfId="0" applyFont="1" applyFill="1"/>
    <xf numFmtId="43" fontId="1" fillId="0" borderId="0" xfId="1" applyFont="1" applyFill="1" applyBorder="1"/>
    <xf numFmtId="0" fontId="1" fillId="0" borderId="16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6" borderId="28" xfId="0" applyFont="1" applyFill="1" applyBorder="1"/>
    <xf numFmtId="0" fontId="3" fillId="6" borderId="28" xfId="0" applyFont="1" applyFill="1" applyBorder="1" applyAlignment="1">
      <alignment horizontal="right"/>
    </xf>
    <xf numFmtId="0" fontId="1" fillId="6" borderId="0" xfId="0" applyFont="1" applyFill="1"/>
    <xf numFmtId="0" fontId="3" fillId="6" borderId="23" xfId="0" applyFont="1" applyFill="1" applyBorder="1" applyAlignment="1">
      <alignment horizontal="right"/>
    </xf>
    <xf numFmtId="7" fontId="0" fillId="0" borderId="56" xfId="0" applyNumberFormat="1" applyFill="1" applyBorder="1"/>
    <xf numFmtId="7" fontId="0" fillId="0" borderId="57" xfId="0" applyNumberFormat="1" applyFill="1" applyBorder="1"/>
    <xf numFmtId="12" fontId="0" fillId="0" borderId="1" xfId="0" applyNumberFormat="1" applyFill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25" xfId="0" applyFont="1" applyBorder="1" applyAlignment="1">
      <alignment horizontal="right"/>
    </xf>
    <xf numFmtId="0" fontId="2" fillId="0" borderId="0" xfId="0" applyFont="1" applyBorder="1" applyAlignment="1" applyProtection="1">
      <alignment horizontal="right"/>
      <protection locked="0"/>
    </xf>
    <xf numFmtId="0" fontId="1" fillId="0" borderId="2" xfId="0" applyFont="1" applyBorder="1"/>
    <xf numFmtId="0" fontId="3" fillId="0" borderId="61" xfId="0" applyFont="1" applyFill="1" applyBorder="1" applyAlignment="1">
      <alignment horizontal="center"/>
    </xf>
    <xf numFmtId="0" fontId="0" fillId="0" borderId="62" xfId="0" applyFill="1" applyBorder="1" applyAlignment="1" applyProtection="1">
      <protection locked="0"/>
    </xf>
    <xf numFmtId="14" fontId="0" fillId="0" borderId="11" xfId="0" applyNumberFormat="1" applyFill="1" applyBorder="1" applyProtection="1">
      <protection locked="0"/>
    </xf>
    <xf numFmtId="14" fontId="0" fillId="0" borderId="12" xfId="0" applyNumberFormat="1" applyFill="1" applyBorder="1" applyProtection="1">
      <protection locked="0"/>
    </xf>
    <xf numFmtId="7" fontId="0" fillId="0" borderId="32" xfId="0" applyNumberFormat="1" applyFill="1" applyBorder="1" applyProtection="1"/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left"/>
    </xf>
    <xf numFmtId="166" fontId="0" fillId="0" borderId="32" xfId="0" applyNumberFormat="1" applyFill="1" applyBorder="1" applyProtection="1"/>
    <xf numFmtId="14" fontId="2" fillId="0" borderId="0" xfId="0" applyNumberFormat="1" applyFont="1"/>
    <xf numFmtId="0" fontId="2" fillId="0" borderId="0" xfId="0" applyFont="1"/>
    <xf numFmtId="0" fontId="1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2" fillId="0" borderId="50" xfId="0" applyFont="1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1" fillId="0" borderId="42" xfId="0" applyFont="1" applyFill="1" applyBorder="1" applyAlignment="1"/>
    <xf numFmtId="0" fontId="0" fillId="0" borderId="42" xfId="0" applyFill="1" applyBorder="1" applyAlignment="1"/>
    <xf numFmtId="0" fontId="1" fillId="0" borderId="2" xfId="0" applyFont="1" applyFill="1" applyBorder="1" applyAlignment="1" applyProtection="1">
      <protection locked="0"/>
    </xf>
    <xf numFmtId="0" fontId="0" fillId="0" borderId="2" xfId="0" applyFill="1" applyBorder="1" applyAlignment="1"/>
    <xf numFmtId="0" fontId="0" fillId="0" borderId="2" xfId="0" applyFill="1" applyBorder="1" applyAlignment="1" applyProtection="1">
      <protection locked="0"/>
    </xf>
    <xf numFmtId="14" fontId="5" fillId="0" borderId="2" xfId="0" applyNumberFormat="1" applyFont="1" applyFill="1" applyBorder="1" applyAlignment="1" applyProtection="1">
      <protection locked="0"/>
    </xf>
    <xf numFmtId="14" fontId="0" fillId="0" borderId="2" xfId="0" applyNumberFormat="1" applyFill="1" applyBorder="1" applyAlignment="1"/>
    <xf numFmtId="0" fontId="1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wrapText="1"/>
    </xf>
    <xf numFmtId="0" fontId="3" fillId="0" borderId="60" xfId="0" applyFont="1" applyFill="1" applyBorder="1" applyAlignment="1">
      <alignment wrapText="1"/>
    </xf>
    <xf numFmtId="0" fontId="9" fillId="0" borderId="58" xfId="0" applyFont="1" applyFill="1" applyBorder="1" applyAlignment="1">
      <alignment horizontal="center" vertical="center" wrapText="1"/>
    </xf>
    <xf numFmtId="16" fontId="9" fillId="0" borderId="63" xfId="0" applyNumberFormat="1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" fillId="0" borderId="2" xfId="0" applyFont="1" applyFill="1" applyBorder="1" applyAlignment="1"/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2" xfId="0" applyFill="1" applyBorder="1" applyAlignment="1" applyProtection="1">
      <protection locked="0"/>
    </xf>
    <xf numFmtId="0" fontId="6" fillId="0" borderId="43" xfId="0" applyFont="1" applyFill="1" applyBorder="1" applyAlignment="1" applyProtection="1">
      <protection locked="0"/>
    </xf>
    <xf numFmtId="0" fontId="0" fillId="0" borderId="44" xfId="0" applyFill="1" applyBorder="1" applyAlignment="1"/>
    <xf numFmtId="0" fontId="0" fillId="0" borderId="45" xfId="0" applyFill="1" applyBorder="1" applyAlignment="1"/>
    <xf numFmtId="0" fontId="5" fillId="0" borderId="46" xfId="0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6" fillId="0" borderId="49" xfId="0" applyFont="1" applyFill="1" applyBorder="1" applyAlignment="1" applyProtection="1">
      <alignment horizontal="center"/>
      <protection locked="0"/>
    </xf>
    <xf numFmtId="0" fontId="1" fillId="6" borderId="0" xfId="0" applyFont="1" applyFill="1" applyAlignment="1">
      <alignment horizontal="right"/>
    </xf>
    <xf numFmtId="0" fontId="0" fillId="6" borderId="55" xfId="0" applyFill="1" applyBorder="1" applyAlignment="1">
      <alignment horizontal="right"/>
    </xf>
    <xf numFmtId="0" fontId="1" fillId="0" borderId="51" xfId="0" applyFont="1" applyBorder="1" applyAlignment="1" applyProtection="1">
      <alignment horizontal="center"/>
      <protection locked="0"/>
    </xf>
    <xf numFmtId="0" fontId="0" fillId="0" borderId="52" xfId="0" applyBorder="1" applyAlignment="1">
      <alignment horizontal="center"/>
    </xf>
    <xf numFmtId="0" fontId="1" fillId="0" borderId="53" xfId="0" applyFont="1" applyBorder="1" applyAlignment="1" applyProtection="1">
      <alignment horizontal="center"/>
      <protection locked="0"/>
    </xf>
    <xf numFmtId="0" fontId="0" fillId="0" borderId="54" xfId="0" applyBorder="1" applyAlignment="1">
      <alignment horizontal="center"/>
    </xf>
    <xf numFmtId="0" fontId="1" fillId="0" borderId="51" xfId="0" applyFont="1" applyBorder="1" applyAlignment="1" applyProtection="1">
      <protection locked="0"/>
    </xf>
    <xf numFmtId="0" fontId="0" fillId="0" borderId="52" xfId="0" applyBorder="1" applyAlignment="1"/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485775</xdr:colOff>
      <xdr:row>0</xdr:row>
      <xdr:rowOff>38100</xdr:rowOff>
    </xdr:from>
    <xdr:to>
      <xdr:col>12</xdr:col>
      <xdr:colOff>632460</xdr:colOff>
      <xdr:row>4</xdr:row>
      <xdr:rowOff>114300</xdr:rowOff>
    </xdr:to>
    <xdr:pic>
      <xdr:nvPicPr>
        <xdr:cNvPr id="52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91575" y="38100"/>
          <a:ext cx="914400" cy="1019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123825</xdr:colOff>
      <xdr:row>15</xdr:row>
      <xdr:rowOff>76200</xdr:rowOff>
    </xdr:from>
    <xdr:to>
      <xdr:col>5</xdr:col>
      <xdr:colOff>219075</xdr:colOff>
      <xdr:row>16</xdr:row>
      <xdr:rowOff>76200</xdr:rowOff>
    </xdr:to>
    <xdr:sp macro="" textlink="">
      <xdr:nvSpPr>
        <xdr:cNvPr id="5269" name="Text Box 18"/>
        <xdr:cNvSpPr txBox="1">
          <a:spLocks noChangeArrowheads="1"/>
        </xdr:cNvSpPr>
      </xdr:nvSpPr>
      <xdr:spPr bwMode="auto">
        <a:xfrm>
          <a:off x="3905250" y="41243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542925</xdr:colOff>
      <xdr:row>15</xdr:row>
      <xdr:rowOff>9525</xdr:rowOff>
    </xdr:from>
    <xdr:to>
      <xdr:col>2</xdr:col>
      <xdr:colOff>104775</xdr:colOff>
      <xdr:row>15</xdr:row>
      <xdr:rowOff>190500</xdr:rowOff>
    </xdr:to>
    <xdr:sp macro="" textlink="">
      <xdr:nvSpPr>
        <xdr:cNvPr id="5139" name="Text Box 19"/>
        <xdr:cNvSpPr txBox="1">
          <a:spLocks noChangeArrowheads="1"/>
        </xdr:cNvSpPr>
      </xdr:nvSpPr>
      <xdr:spPr bwMode="auto">
        <a:xfrm>
          <a:off x="781050" y="4057650"/>
          <a:ext cx="7524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miles</a:t>
          </a:r>
        </a:p>
      </xdr:txBody>
    </xdr:sp>
    <xdr:clientData/>
  </xdr:twoCellAnchor>
  <xdr:twoCellAnchor>
    <xdr:from>
      <xdr:col>1</xdr:col>
      <xdr:colOff>638175</xdr:colOff>
      <xdr:row>16</xdr:row>
      <xdr:rowOff>28575</xdr:rowOff>
    </xdr:from>
    <xdr:to>
      <xdr:col>1</xdr:col>
      <xdr:colOff>828675</xdr:colOff>
      <xdr:row>17</xdr:row>
      <xdr:rowOff>104775</xdr:rowOff>
    </xdr:to>
    <xdr:sp macro="" textlink="">
      <xdr:nvSpPr>
        <xdr:cNvPr id="5140" name="Text Box 20"/>
        <xdr:cNvSpPr txBox="1">
          <a:spLocks noChangeArrowheads="1"/>
        </xdr:cNvSpPr>
      </xdr:nvSpPr>
      <xdr:spPr bwMode="auto">
        <a:xfrm>
          <a:off x="876300" y="4295775"/>
          <a:ext cx="1905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$</a:t>
          </a:r>
        </a:p>
      </xdr:txBody>
    </xdr:sp>
    <xdr:clientData/>
  </xdr:twoCellAnchor>
  <xdr:oneCellAnchor>
    <xdr:from>
      <xdr:col>7</xdr:col>
      <xdr:colOff>247650</xdr:colOff>
      <xdr:row>8</xdr:row>
      <xdr:rowOff>28575</xdr:rowOff>
    </xdr:from>
    <xdr:ext cx="1242377" cy="190500"/>
    <xdr:sp macro="" textlink="">
      <xdr:nvSpPr>
        <xdr:cNvPr id="5199" name="Text Box 79"/>
        <xdr:cNvSpPr txBox="1">
          <a:spLocks noChangeArrowheads="1"/>
        </xdr:cNvSpPr>
      </xdr:nvSpPr>
      <xdr:spPr bwMode="auto">
        <a:xfrm>
          <a:off x="5610225" y="2228850"/>
          <a:ext cx="13049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( Please check one)</a:t>
          </a:r>
        </a:p>
      </xdr:txBody>
    </xdr:sp>
    <xdr:clientData/>
  </xdr:oneCellAnchor>
  <xdr:twoCellAnchor editAs="oneCell">
    <xdr:from>
      <xdr:col>7</xdr:col>
      <xdr:colOff>723265</xdr:colOff>
      <xdr:row>15</xdr:row>
      <xdr:rowOff>55880</xdr:rowOff>
    </xdr:from>
    <xdr:to>
      <xdr:col>8</xdr:col>
      <xdr:colOff>5715</xdr:colOff>
      <xdr:row>16</xdr:row>
      <xdr:rowOff>55880</xdr:rowOff>
    </xdr:to>
    <xdr:sp macro="" textlink="">
      <xdr:nvSpPr>
        <xdr:cNvPr id="5273" name="Text Box 18"/>
        <xdr:cNvSpPr txBox="1">
          <a:spLocks noChangeArrowheads="1"/>
        </xdr:cNvSpPr>
      </xdr:nvSpPr>
      <xdr:spPr bwMode="auto">
        <a:xfrm>
          <a:off x="6240145" y="411988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32385</xdr:colOff>
      <xdr:row>14</xdr:row>
      <xdr:rowOff>228600</xdr:rowOff>
    </xdr:from>
    <xdr:to>
      <xdr:col>8</xdr:col>
      <xdr:colOff>127635</xdr:colOff>
      <xdr:row>15</xdr:row>
      <xdr:rowOff>137160</xdr:rowOff>
    </xdr:to>
    <xdr:sp macro="" textlink="">
      <xdr:nvSpPr>
        <xdr:cNvPr id="5274" name="Text Box 18"/>
        <xdr:cNvSpPr txBox="1">
          <a:spLocks noChangeArrowheads="1"/>
        </xdr:cNvSpPr>
      </xdr:nvSpPr>
      <xdr:spPr bwMode="auto">
        <a:xfrm>
          <a:off x="6362065" y="39878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123825</xdr:colOff>
      <xdr:row>15</xdr:row>
      <xdr:rowOff>76200</xdr:rowOff>
    </xdr:from>
    <xdr:to>
      <xdr:col>8</xdr:col>
      <xdr:colOff>219075</xdr:colOff>
      <xdr:row>16</xdr:row>
      <xdr:rowOff>76200</xdr:rowOff>
    </xdr:to>
    <xdr:sp macro="" textlink="">
      <xdr:nvSpPr>
        <xdr:cNvPr id="5275" name="Text Box 18"/>
        <xdr:cNvSpPr txBox="1">
          <a:spLocks noChangeArrowheads="1"/>
        </xdr:cNvSpPr>
      </xdr:nvSpPr>
      <xdr:spPr bwMode="auto">
        <a:xfrm>
          <a:off x="6276975" y="41243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123825</xdr:colOff>
      <xdr:row>15</xdr:row>
      <xdr:rowOff>76200</xdr:rowOff>
    </xdr:from>
    <xdr:to>
      <xdr:col>7</xdr:col>
      <xdr:colOff>219075</xdr:colOff>
      <xdr:row>16</xdr:row>
      <xdr:rowOff>76200</xdr:rowOff>
    </xdr:to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4707731" y="4112419"/>
          <a:ext cx="95250" cy="214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123825</xdr:colOff>
      <xdr:row>15</xdr:row>
      <xdr:rowOff>76200</xdr:rowOff>
    </xdr:from>
    <xdr:to>
      <xdr:col>8</xdr:col>
      <xdr:colOff>219075</xdr:colOff>
      <xdr:row>16</xdr:row>
      <xdr:rowOff>76200</xdr:rowOff>
    </xdr:to>
    <xdr:sp macro="" textlink="">
      <xdr:nvSpPr>
        <xdr:cNvPr id="11" name="Text Box 18"/>
        <xdr:cNvSpPr txBox="1">
          <a:spLocks noChangeArrowheads="1"/>
        </xdr:cNvSpPr>
      </xdr:nvSpPr>
      <xdr:spPr bwMode="auto">
        <a:xfrm>
          <a:off x="4707731" y="4112419"/>
          <a:ext cx="95250" cy="214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8</xdr:row>
          <xdr:rowOff>38100</xdr:rowOff>
        </xdr:from>
        <xdr:to>
          <xdr:col>9</xdr:col>
          <xdr:colOff>304800</xdr:colOff>
          <xdr:row>8</xdr:row>
          <xdr:rowOff>219075</xdr:rowOff>
        </xdr:to>
        <xdr:sp macro="" textlink="">
          <xdr:nvSpPr>
            <xdr:cNvPr id="5133" name="Check Box 13" descr="&#10;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8</xdr:row>
          <xdr:rowOff>0</xdr:rowOff>
        </xdr:from>
        <xdr:to>
          <xdr:col>7</xdr:col>
          <xdr:colOff>95250</xdr:colOff>
          <xdr:row>8</xdr:row>
          <xdr:rowOff>171450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111125</xdr:colOff>
      <xdr:row>15</xdr:row>
      <xdr:rowOff>38100</xdr:rowOff>
    </xdr:from>
    <xdr:ext cx="95250" cy="213360"/>
    <xdr:sp macro="" textlink="">
      <xdr:nvSpPr>
        <xdr:cNvPr id="14" name="Text Box 18"/>
        <xdr:cNvSpPr txBox="1">
          <a:spLocks noChangeArrowheads="1"/>
        </xdr:cNvSpPr>
      </xdr:nvSpPr>
      <xdr:spPr bwMode="auto">
        <a:xfrm>
          <a:off x="1546225" y="41148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123825</xdr:colOff>
      <xdr:row>15</xdr:row>
      <xdr:rowOff>76200</xdr:rowOff>
    </xdr:from>
    <xdr:ext cx="95250" cy="213360"/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6453505" y="41402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123825</xdr:colOff>
      <xdr:row>15</xdr:row>
      <xdr:rowOff>76200</xdr:rowOff>
    </xdr:from>
    <xdr:ext cx="95250" cy="213360"/>
    <xdr:sp macro="" textlink="">
      <xdr:nvSpPr>
        <xdr:cNvPr id="16" name="Text Box 18"/>
        <xdr:cNvSpPr txBox="1">
          <a:spLocks noChangeArrowheads="1"/>
        </xdr:cNvSpPr>
      </xdr:nvSpPr>
      <xdr:spPr bwMode="auto">
        <a:xfrm>
          <a:off x="6453505" y="41402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123825</xdr:colOff>
      <xdr:row>15</xdr:row>
      <xdr:rowOff>76200</xdr:rowOff>
    </xdr:from>
    <xdr:ext cx="95250" cy="213360"/>
    <xdr:sp macro="" textlink="">
      <xdr:nvSpPr>
        <xdr:cNvPr id="17" name="Text Box 18"/>
        <xdr:cNvSpPr txBox="1">
          <a:spLocks noChangeArrowheads="1"/>
        </xdr:cNvSpPr>
      </xdr:nvSpPr>
      <xdr:spPr bwMode="auto">
        <a:xfrm>
          <a:off x="6453505" y="41402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123825</xdr:colOff>
      <xdr:row>15</xdr:row>
      <xdr:rowOff>76200</xdr:rowOff>
    </xdr:from>
    <xdr:ext cx="95250" cy="213360"/>
    <xdr:sp macro="" textlink="">
      <xdr:nvSpPr>
        <xdr:cNvPr id="18" name="Text Box 18"/>
        <xdr:cNvSpPr txBox="1">
          <a:spLocks noChangeArrowheads="1"/>
        </xdr:cNvSpPr>
      </xdr:nvSpPr>
      <xdr:spPr bwMode="auto">
        <a:xfrm>
          <a:off x="6453505" y="41402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123825</xdr:colOff>
      <xdr:row>15</xdr:row>
      <xdr:rowOff>76200</xdr:rowOff>
    </xdr:from>
    <xdr:ext cx="95250" cy="213360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6453505" y="41402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123825</xdr:colOff>
      <xdr:row>15</xdr:row>
      <xdr:rowOff>76200</xdr:rowOff>
    </xdr:from>
    <xdr:ext cx="95250" cy="213360"/>
    <xdr:sp macro="" textlink="">
      <xdr:nvSpPr>
        <xdr:cNvPr id="20" name="Text Box 18"/>
        <xdr:cNvSpPr txBox="1">
          <a:spLocks noChangeArrowheads="1"/>
        </xdr:cNvSpPr>
      </xdr:nvSpPr>
      <xdr:spPr bwMode="auto">
        <a:xfrm>
          <a:off x="6453505" y="41402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123825</xdr:colOff>
      <xdr:row>15</xdr:row>
      <xdr:rowOff>76200</xdr:rowOff>
    </xdr:from>
    <xdr:ext cx="95250" cy="213360"/>
    <xdr:sp macro="" textlink="">
      <xdr:nvSpPr>
        <xdr:cNvPr id="21" name="Text Box 18"/>
        <xdr:cNvSpPr txBox="1">
          <a:spLocks noChangeArrowheads="1"/>
        </xdr:cNvSpPr>
      </xdr:nvSpPr>
      <xdr:spPr bwMode="auto">
        <a:xfrm>
          <a:off x="6453505" y="41402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144145</xdr:colOff>
      <xdr:row>15</xdr:row>
      <xdr:rowOff>45720</xdr:rowOff>
    </xdr:from>
    <xdr:ext cx="95250" cy="213360"/>
    <xdr:sp macro="" textlink="">
      <xdr:nvSpPr>
        <xdr:cNvPr id="22" name="Text Box 18"/>
        <xdr:cNvSpPr txBox="1">
          <a:spLocks noChangeArrowheads="1"/>
        </xdr:cNvSpPr>
      </xdr:nvSpPr>
      <xdr:spPr bwMode="auto">
        <a:xfrm>
          <a:off x="4858385" y="410972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15</xdr:row>
      <xdr:rowOff>76200</xdr:rowOff>
    </xdr:from>
    <xdr:ext cx="95250" cy="213360"/>
    <xdr:sp macro="" textlink="">
      <xdr:nvSpPr>
        <xdr:cNvPr id="23" name="Text Box 18"/>
        <xdr:cNvSpPr txBox="1">
          <a:spLocks noChangeArrowheads="1"/>
        </xdr:cNvSpPr>
      </xdr:nvSpPr>
      <xdr:spPr bwMode="auto">
        <a:xfrm>
          <a:off x="6453505" y="41402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123825</xdr:colOff>
      <xdr:row>15</xdr:row>
      <xdr:rowOff>76200</xdr:rowOff>
    </xdr:from>
    <xdr:ext cx="95250" cy="213360"/>
    <xdr:sp macro="" textlink="">
      <xdr:nvSpPr>
        <xdr:cNvPr id="24" name="Text Box 18"/>
        <xdr:cNvSpPr txBox="1">
          <a:spLocks noChangeArrowheads="1"/>
        </xdr:cNvSpPr>
      </xdr:nvSpPr>
      <xdr:spPr bwMode="auto">
        <a:xfrm>
          <a:off x="6453505" y="41402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123825</xdr:colOff>
      <xdr:row>15</xdr:row>
      <xdr:rowOff>76200</xdr:rowOff>
    </xdr:from>
    <xdr:ext cx="95250" cy="213360"/>
    <xdr:sp macro="" textlink="">
      <xdr:nvSpPr>
        <xdr:cNvPr id="25" name="Text Box 18"/>
        <xdr:cNvSpPr txBox="1">
          <a:spLocks noChangeArrowheads="1"/>
        </xdr:cNvSpPr>
      </xdr:nvSpPr>
      <xdr:spPr bwMode="auto">
        <a:xfrm>
          <a:off x="6453505" y="41402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123825</xdr:colOff>
      <xdr:row>15</xdr:row>
      <xdr:rowOff>76200</xdr:rowOff>
    </xdr:from>
    <xdr:ext cx="95250" cy="213360"/>
    <xdr:sp macro="" textlink="">
      <xdr:nvSpPr>
        <xdr:cNvPr id="26" name="Text Box 18"/>
        <xdr:cNvSpPr txBox="1">
          <a:spLocks noChangeArrowheads="1"/>
        </xdr:cNvSpPr>
      </xdr:nvSpPr>
      <xdr:spPr bwMode="auto">
        <a:xfrm>
          <a:off x="1597025" y="41402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123825</xdr:colOff>
      <xdr:row>15</xdr:row>
      <xdr:rowOff>76200</xdr:rowOff>
    </xdr:from>
    <xdr:ext cx="95250" cy="213360"/>
    <xdr:sp macro="" textlink="">
      <xdr:nvSpPr>
        <xdr:cNvPr id="27" name="Text Box 18"/>
        <xdr:cNvSpPr txBox="1">
          <a:spLocks noChangeArrowheads="1"/>
        </xdr:cNvSpPr>
      </xdr:nvSpPr>
      <xdr:spPr bwMode="auto">
        <a:xfrm>
          <a:off x="1597025" y="41402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123825</xdr:colOff>
      <xdr:row>15</xdr:row>
      <xdr:rowOff>76200</xdr:rowOff>
    </xdr:from>
    <xdr:ext cx="95250" cy="213360"/>
    <xdr:sp macro="" textlink="">
      <xdr:nvSpPr>
        <xdr:cNvPr id="28" name="Text Box 18"/>
        <xdr:cNvSpPr txBox="1">
          <a:spLocks noChangeArrowheads="1"/>
        </xdr:cNvSpPr>
      </xdr:nvSpPr>
      <xdr:spPr bwMode="auto">
        <a:xfrm>
          <a:off x="1597025" y="41402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123825</xdr:colOff>
      <xdr:row>15</xdr:row>
      <xdr:rowOff>76200</xdr:rowOff>
    </xdr:from>
    <xdr:ext cx="95250" cy="213360"/>
    <xdr:sp macro="" textlink="">
      <xdr:nvSpPr>
        <xdr:cNvPr id="29" name="Text Box 18"/>
        <xdr:cNvSpPr txBox="1">
          <a:spLocks noChangeArrowheads="1"/>
        </xdr:cNvSpPr>
      </xdr:nvSpPr>
      <xdr:spPr bwMode="auto">
        <a:xfrm>
          <a:off x="1597025" y="41402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123825</xdr:colOff>
      <xdr:row>15</xdr:row>
      <xdr:rowOff>76200</xdr:rowOff>
    </xdr:from>
    <xdr:ext cx="95250" cy="213360"/>
    <xdr:sp macro="" textlink="">
      <xdr:nvSpPr>
        <xdr:cNvPr id="30" name="Text Box 18"/>
        <xdr:cNvSpPr txBox="1">
          <a:spLocks noChangeArrowheads="1"/>
        </xdr:cNvSpPr>
      </xdr:nvSpPr>
      <xdr:spPr bwMode="auto">
        <a:xfrm>
          <a:off x="1597025" y="41402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123825</xdr:colOff>
      <xdr:row>15</xdr:row>
      <xdr:rowOff>76200</xdr:rowOff>
    </xdr:from>
    <xdr:ext cx="95250" cy="213360"/>
    <xdr:sp macro="" textlink="">
      <xdr:nvSpPr>
        <xdr:cNvPr id="31" name="Text Box 18"/>
        <xdr:cNvSpPr txBox="1">
          <a:spLocks noChangeArrowheads="1"/>
        </xdr:cNvSpPr>
      </xdr:nvSpPr>
      <xdr:spPr bwMode="auto">
        <a:xfrm>
          <a:off x="1597025" y="41402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123825</xdr:colOff>
      <xdr:row>15</xdr:row>
      <xdr:rowOff>76200</xdr:rowOff>
    </xdr:from>
    <xdr:ext cx="95250" cy="213360"/>
    <xdr:sp macro="" textlink="">
      <xdr:nvSpPr>
        <xdr:cNvPr id="44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123825</xdr:colOff>
      <xdr:row>15</xdr:row>
      <xdr:rowOff>76200</xdr:rowOff>
    </xdr:from>
    <xdr:ext cx="95250" cy="213360"/>
    <xdr:sp macro="" textlink="">
      <xdr:nvSpPr>
        <xdr:cNvPr id="45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123825</xdr:colOff>
      <xdr:row>15</xdr:row>
      <xdr:rowOff>76200</xdr:rowOff>
    </xdr:from>
    <xdr:ext cx="95250" cy="213360"/>
    <xdr:sp macro="" textlink="">
      <xdr:nvSpPr>
        <xdr:cNvPr id="46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123825</xdr:colOff>
      <xdr:row>15</xdr:row>
      <xdr:rowOff>76200</xdr:rowOff>
    </xdr:from>
    <xdr:ext cx="95250" cy="213360"/>
    <xdr:sp macro="" textlink="">
      <xdr:nvSpPr>
        <xdr:cNvPr id="47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123825</xdr:colOff>
      <xdr:row>15</xdr:row>
      <xdr:rowOff>76200</xdr:rowOff>
    </xdr:from>
    <xdr:ext cx="95250" cy="213360"/>
    <xdr:sp macro="" textlink="">
      <xdr:nvSpPr>
        <xdr:cNvPr id="48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123825</xdr:colOff>
      <xdr:row>15</xdr:row>
      <xdr:rowOff>76200</xdr:rowOff>
    </xdr:from>
    <xdr:ext cx="95250" cy="213360"/>
    <xdr:sp macro="" textlink="">
      <xdr:nvSpPr>
        <xdr:cNvPr id="49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15</xdr:row>
      <xdr:rowOff>76200</xdr:rowOff>
    </xdr:from>
    <xdr:ext cx="95250" cy="213360"/>
    <xdr:sp macro="" textlink="">
      <xdr:nvSpPr>
        <xdr:cNvPr id="50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15</xdr:row>
      <xdr:rowOff>76200</xdr:rowOff>
    </xdr:from>
    <xdr:ext cx="95250" cy="213360"/>
    <xdr:sp macro="" textlink="">
      <xdr:nvSpPr>
        <xdr:cNvPr id="51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123825</xdr:colOff>
      <xdr:row>15</xdr:row>
      <xdr:rowOff>76200</xdr:rowOff>
    </xdr:from>
    <xdr:ext cx="95250" cy="213360"/>
    <xdr:sp macro="" textlink="">
      <xdr:nvSpPr>
        <xdr:cNvPr id="52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123825</xdr:colOff>
      <xdr:row>15</xdr:row>
      <xdr:rowOff>76200</xdr:rowOff>
    </xdr:from>
    <xdr:ext cx="95250" cy="213360"/>
    <xdr:sp macro="" textlink="">
      <xdr:nvSpPr>
        <xdr:cNvPr id="53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15</xdr:row>
      <xdr:rowOff>76200</xdr:rowOff>
    </xdr:from>
    <xdr:ext cx="95250" cy="213360"/>
    <xdr:sp macro="" textlink="">
      <xdr:nvSpPr>
        <xdr:cNvPr id="54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15</xdr:row>
      <xdr:rowOff>76200</xdr:rowOff>
    </xdr:from>
    <xdr:ext cx="95250" cy="213360"/>
    <xdr:sp macro="" textlink="">
      <xdr:nvSpPr>
        <xdr:cNvPr id="55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15</xdr:row>
      <xdr:rowOff>76200</xdr:rowOff>
    </xdr:from>
    <xdr:ext cx="95250" cy="213360"/>
    <xdr:sp macro="" textlink="">
      <xdr:nvSpPr>
        <xdr:cNvPr id="56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15</xdr:row>
      <xdr:rowOff>76200</xdr:rowOff>
    </xdr:from>
    <xdr:ext cx="95250" cy="213360"/>
    <xdr:sp macro="" textlink="">
      <xdr:nvSpPr>
        <xdr:cNvPr id="57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123825</xdr:colOff>
      <xdr:row>15</xdr:row>
      <xdr:rowOff>76200</xdr:rowOff>
    </xdr:from>
    <xdr:ext cx="95250" cy="213360"/>
    <xdr:sp macro="" textlink="">
      <xdr:nvSpPr>
        <xdr:cNvPr id="58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123825</xdr:colOff>
      <xdr:row>15</xdr:row>
      <xdr:rowOff>76200</xdr:rowOff>
    </xdr:from>
    <xdr:ext cx="95250" cy="213360"/>
    <xdr:sp macro="" textlink="">
      <xdr:nvSpPr>
        <xdr:cNvPr id="59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123825</xdr:colOff>
      <xdr:row>15</xdr:row>
      <xdr:rowOff>76200</xdr:rowOff>
    </xdr:from>
    <xdr:ext cx="95250" cy="213360"/>
    <xdr:sp macro="" textlink="">
      <xdr:nvSpPr>
        <xdr:cNvPr id="60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123825</xdr:colOff>
      <xdr:row>15</xdr:row>
      <xdr:rowOff>76200</xdr:rowOff>
    </xdr:from>
    <xdr:ext cx="95250" cy="213360"/>
    <xdr:sp macro="" textlink="">
      <xdr:nvSpPr>
        <xdr:cNvPr id="61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123825</xdr:colOff>
      <xdr:row>15</xdr:row>
      <xdr:rowOff>76200</xdr:rowOff>
    </xdr:from>
    <xdr:ext cx="95250" cy="213360"/>
    <xdr:sp macro="" textlink="">
      <xdr:nvSpPr>
        <xdr:cNvPr id="62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123825</xdr:colOff>
      <xdr:row>15</xdr:row>
      <xdr:rowOff>76200</xdr:rowOff>
    </xdr:from>
    <xdr:ext cx="95250" cy="213360"/>
    <xdr:sp macro="" textlink="">
      <xdr:nvSpPr>
        <xdr:cNvPr id="63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15</xdr:row>
      <xdr:rowOff>76200</xdr:rowOff>
    </xdr:from>
    <xdr:ext cx="95250" cy="213360"/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15</xdr:row>
      <xdr:rowOff>76200</xdr:rowOff>
    </xdr:from>
    <xdr:ext cx="95250" cy="213360"/>
    <xdr:sp macro="" textlink="">
      <xdr:nvSpPr>
        <xdr:cNvPr id="65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123825</xdr:colOff>
      <xdr:row>15</xdr:row>
      <xdr:rowOff>76200</xdr:rowOff>
    </xdr:from>
    <xdr:ext cx="95250" cy="213360"/>
    <xdr:sp macro="" textlink="">
      <xdr:nvSpPr>
        <xdr:cNvPr id="66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123825</xdr:colOff>
      <xdr:row>15</xdr:row>
      <xdr:rowOff>76200</xdr:rowOff>
    </xdr:from>
    <xdr:ext cx="95250" cy="213360"/>
    <xdr:sp macro="" textlink="">
      <xdr:nvSpPr>
        <xdr:cNvPr id="67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15</xdr:row>
      <xdr:rowOff>76200</xdr:rowOff>
    </xdr:from>
    <xdr:ext cx="95250" cy="213360"/>
    <xdr:sp macro="" textlink="">
      <xdr:nvSpPr>
        <xdr:cNvPr id="68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15</xdr:row>
      <xdr:rowOff>76200</xdr:rowOff>
    </xdr:from>
    <xdr:ext cx="95250" cy="213360"/>
    <xdr:sp macro="" textlink="">
      <xdr:nvSpPr>
        <xdr:cNvPr id="69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15</xdr:row>
      <xdr:rowOff>76200</xdr:rowOff>
    </xdr:from>
    <xdr:ext cx="95250" cy="213360"/>
    <xdr:sp macro="" textlink="">
      <xdr:nvSpPr>
        <xdr:cNvPr id="70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15</xdr:row>
      <xdr:rowOff>76200</xdr:rowOff>
    </xdr:from>
    <xdr:ext cx="95250" cy="213360"/>
    <xdr:sp macro="" textlink="">
      <xdr:nvSpPr>
        <xdr:cNvPr id="71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123825</xdr:colOff>
      <xdr:row>15</xdr:row>
      <xdr:rowOff>76200</xdr:rowOff>
    </xdr:from>
    <xdr:ext cx="95250" cy="213360"/>
    <xdr:sp macro="" textlink="">
      <xdr:nvSpPr>
        <xdr:cNvPr id="72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123825</xdr:colOff>
      <xdr:row>15</xdr:row>
      <xdr:rowOff>76200</xdr:rowOff>
    </xdr:from>
    <xdr:ext cx="95250" cy="213360"/>
    <xdr:sp macro="" textlink="">
      <xdr:nvSpPr>
        <xdr:cNvPr id="73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123825</xdr:colOff>
      <xdr:row>15</xdr:row>
      <xdr:rowOff>76200</xdr:rowOff>
    </xdr:from>
    <xdr:ext cx="95250" cy="213360"/>
    <xdr:sp macro="" textlink="">
      <xdr:nvSpPr>
        <xdr:cNvPr id="74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123825</xdr:colOff>
      <xdr:row>15</xdr:row>
      <xdr:rowOff>76200</xdr:rowOff>
    </xdr:from>
    <xdr:ext cx="95250" cy="213360"/>
    <xdr:sp macro="" textlink="">
      <xdr:nvSpPr>
        <xdr:cNvPr id="75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123825</xdr:colOff>
      <xdr:row>15</xdr:row>
      <xdr:rowOff>76200</xdr:rowOff>
    </xdr:from>
    <xdr:ext cx="95250" cy="213360"/>
    <xdr:sp macro="" textlink="">
      <xdr:nvSpPr>
        <xdr:cNvPr id="76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123825</xdr:colOff>
      <xdr:row>15</xdr:row>
      <xdr:rowOff>76200</xdr:rowOff>
    </xdr:from>
    <xdr:ext cx="95250" cy="213360"/>
    <xdr:sp macro="" textlink="">
      <xdr:nvSpPr>
        <xdr:cNvPr id="77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15</xdr:row>
      <xdr:rowOff>76200</xdr:rowOff>
    </xdr:from>
    <xdr:ext cx="95250" cy="213360"/>
    <xdr:sp macro="" textlink="">
      <xdr:nvSpPr>
        <xdr:cNvPr id="78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15</xdr:row>
      <xdr:rowOff>76200</xdr:rowOff>
    </xdr:from>
    <xdr:ext cx="95250" cy="213360"/>
    <xdr:sp macro="" textlink="">
      <xdr:nvSpPr>
        <xdr:cNvPr id="79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123825</xdr:colOff>
      <xdr:row>15</xdr:row>
      <xdr:rowOff>76200</xdr:rowOff>
    </xdr:from>
    <xdr:ext cx="95250" cy="213360"/>
    <xdr:sp macro="" textlink="">
      <xdr:nvSpPr>
        <xdr:cNvPr id="80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123825</xdr:colOff>
      <xdr:row>15</xdr:row>
      <xdr:rowOff>76200</xdr:rowOff>
    </xdr:from>
    <xdr:ext cx="95250" cy="213360"/>
    <xdr:sp macro="" textlink="">
      <xdr:nvSpPr>
        <xdr:cNvPr id="81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15</xdr:row>
      <xdr:rowOff>76200</xdr:rowOff>
    </xdr:from>
    <xdr:ext cx="95250" cy="213360"/>
    <xdr:sp macro="" textlink="">
      <xdr:nvSpPr>
        <xdr:cNvPr id="82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15</xdr:row>
      <xdr:rowOff>76200</xdr:rowOff>
    </xdr:from>
    <xdr:ext cx="95250" cy="213360"/>
    <xdr:sp macro="" textlink="">
      <xdr:nvSpPr>
        <xdr:cNvPr id="83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111125</xdr:colOff>
      <xdr:row>15</xdr:row>
      <xdr:rowOff>38100</xdr:rowOff>
    </xdr:from>
    <xdr:ext cx="95250" cy="213360"/>
    <xdr:sp macro="" textlink="">
      <xdr:nvSpPr>
        <xdr:cNvPr id="84" name="Text Box 18"/>
        <xdr:cNvSpPr txBox="1">
          <a:spLocks noChangeArrowheads="1"/>
        </xdr:cNvSpPr>
      </xdr:nvSpPr>
      <xdr:spPr bwMode="auto">
        <a:xfrm>
          <a:off x="1546225" y="41148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123825</xdr:colOff>
      <xdr:row>15</xdr:row>
      <xdr:rowOff>76200</xdr:rowOff>
    </xdr:from>
    <xdr:ext cx="95250" cy="213360"/>
    <xdr:sp macro="" textlink="">
      <xdr:nvSpPr>
        <xdr:cNvPr id="85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111125</xdr:colOff>
      <xdr:row>15</xdr:row>
      <xdr:rowOff>38100</xdr:rowOff>
    </xdr:from>
    <xdr:ext cx="95250" cy="213360"/>
    <xdr:sp macro="" textlink="">
      <xdr:nvSpPr>
        <xdr:cNvPr id="86" name="Text Box 18"/>
        <xdr:cNvSpPr txBox="1">
          <a:spLocks noChangeArrowheads="1"/>
        </xdr:cNvSpPr>
      </xdr:nvSpPr>
      <xdr:spPr bwMode="auto">
        <a:xfrm>
          <a:off x="1546225" y="41148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123825</xdr:colOff>
      <xdr:row>15</xdr:row>
      <xdr:rowOff>76200</xdr:rowOff>
    </xdr:from>
    <xdr:ext cx="95250" cy="213360"/>
    <xdr:sp macro="" textlink="">
      <xdr:nvSpPr>
        <xdr:cNvPr id="87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111125</xdr:colOff>
      <xdr:row>15</xdr:row>
      <xdr:rowOff>38100</xdr:rowOff>
    </xdr:from>
    <xdr:ext cx="95250" cy="213360"/>
    <xdr:sp macro="" textlink="">
      <xdr:nvSpPr>
        <xdr:cNvPr id="88" name="Text Box 18"/>
        <xdr:cNvSpPr txBox="1">
          <a:spLocks noChangeArrowheads="1"/>
        </xdr:cNvSpPr>
      </xdr:nvSpPr>
      <xdr:spPr bwMode="auto">
        <a:xfrm>
          <a:off x="1546225" y="41148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123825</xdr:colOff>
      <xdr:row>15</xdr:row>
      <xdr:rowOff>76200</xdr:rowOff>
    </xdr:from>
    <xdr:ext cx="95250" cy="213360"/>
    <xdr:sp macro="" textlink="">
      <xdr:nvSpPr>
        <xdr:cNvPr id="89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111125</xdr:colOff>
      <xdr:row>15</xdr:row>
      <xdr:rowOff>38100</xdr:rowOff>
    </xdr:from>
    <xdr:ext cx="95250" cy="213360"/>
    <xdr:sp macro="" textlink="">
      <xdr:nvSpPr>
        <xdr:cNvPr id="90" name="Text Box 18"/>
        <xdr:cNvSpPr txBox="1">
          <a:spLocks noChangeArrowheads="1"/>
        </xdr:cNvSpPr>
      </xdr:nvSpPr>
      <xdr:spPr bwMode="auto">
        <a:xfrm>
          <a:off x="1546225" y="41148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15</xdr:row>
      <xdr:rowOff>76200</xdr:rowOff>
    </xdr:from>
    <xdr:ext cx="95250" cy="213360"/>
    <xdr:sp macro="" textlink="">
      <xdr:nvSpPr>
        <xdr:cNvPr id="91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111125</xdr:colOff>
      <xdr:row>15</xdr:row>
      <xdr:rowOff>38100</xdr:rowOff>
    </xdr:from>
    <xdr:ext cx="95250" cy="213360"/>
    <xdr:sp macro="" textlink="">
      <xdr:nvSpPr>
        <xdr:cNvPr id="92" name="Text Box 18"/>
        <xdr:cNvSpPr txBox="1">
          <a:spLocks noChangeArrowheads="1"/>
        </xdr:cNvSpPr>
      </xdr:nvSpPr>
      <xdr:spPr bwMode="auto">
        <a:xfrm>
          <a:off x="1546225" y="41148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123825</xdr:colOff>
      <xdr:row>15</xdr:row>
      <xdr:rowOff>76200</xdr:rowOff>
    </xdr:from>
    <xdr:ext cx="95250" cy="213360"/>
    <xdr:sp macro="" textlink="">
      <xdr:nvSpPr>
        <xdr:cNvPr id="93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111125</xdr:colOff>
      <xdr:row>15</xdr:row>
      <xdr:rowOff>38100</xdr:rowOff>
    </xdr:from>
    <xdr:ext cx="95250" cy="213360"/>
    <xdr:sp macro="" textlink="">
      <xdr:nvSpPr>
        <xdr:cNvPr id="94" name="Text Box 18"/>
        <xdr:cNvSpPr txBox="1">
          <a:spLocks noChangeArrowheads="1"/>
        </xdr:cNvSpPr>
      </xdr:nvSpPr>
      <xdr:spPr bwMode="auto">
        <a:xfrm>
          <a:off x="1546225" y="41148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15</xdr:row>
      <xdr:rowOff>76200</xdr:rowOff>
    </xdr:from>
    <xdr:ext cx="95250" cy="213360"/>
    <xdr:sp macro="" textlink="">
      <xdr:nvSpPr>
        <xdr:cNvPr id="95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111125</xdr:colOff>
      <xdr:row>15</xdr:row>
      <xdr:rowOff>38100</xdr:rowOff>
    </xdr:from>
    <xdr:ext cx="95250" cy="213360"/>
    <xdr:sp macro="" textlink="">
      <xdr:nvSpPr>
        <xdr:cNvPr id="96" name="Text Box 18"/>
        <xdr:cNvSpPr txBox="1">
          <a:spLocks noChangeArrowheads="1"/>
        </xdr:cNvSpPr>
      </xdr:nvSpPr>
      <xdr:spPr bwMode="auto">
        <a:xfrm>
          <a:off x="1546225" y="41148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123825</xdr:colOff>
      <xdr:row>15</xdr:row>
      <xdr:rowOff>76200</xdr:rowOff>
    </xdr:from>
    <xdr:ext cx="95250" cy="213360"/>
    <xdr:sp macro="" textlink="">
      <xdr:nvSpPr>
        <xdr:cNvPr id="97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111125</xdr:colOff>
      <xdr:row>15</xdr:row>
      <xdr:rowOff>38100</xdr:rowOff>
    </xdr:from>
    <xdr:ext cx="95250" cy="213360"/>
    <xdr:sp macro="" textlink="">
      <xdr:nvSpPr>
        <xdr:cNvPr id="98" name="Text Box 18"/>
        <xdr:cNvSpPr txBox="1">
          <a:spLocks noChangeArrowheads="1"/>
        </xdr:cNvSpPr>
      </xdr:nvSpPr>
      <xdr:spPr bwMode="auto">
        <a:xfrm>
          <a:off x="1546225" y="41148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123825</xdr:colOff>
      <xdr:row>15</xdr:row>
      <xdr:rowOff>76200</xdr:rowOff>
    </xdr:from>
    <xdr:ext cx="95250" cy="213360"/>
    <xdr:sp macro="" textlink="">
      <xdr:nvSpPr>
        <xdr:cNvPr id="99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111125</xdr:colOff>
      <xdr:row>15</xdr:row>
      <xdr:rowOff>38100</xdr:rowOff>
    </xdr:from>
    <xdr:ext cx="95250" cy="213360"/>
    <xdr:sp macro="" textlink="">
      <xdr:nvSpPr>
        <xdr:cNvPr id="100" name="Text Box 18"/>
        <xdr:cNvSpPr txBox="1">
          <a:spLocks noChangeArrowheads="1"/>
        </xdr:cNvSpPr>
      </xdr:nvSpPr>
      <xdr:spPr bwMode="auto">
        <a:xfrm>
          <a:off x="1546225" y="41148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123825</xdr:colOff>
      <xdr:row>15</xdr:row>
      <xdr:rowOff>76200</xdr:rowOff>
    </xdr:from>
    <xdr:ext cx="95250" cy="213360"/>
    <xdr:sp macro="" textlink="">
      <xdr:nvSpPr>
        <xdr:cNvPr id="101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111125</xdr:colOff>
      <xdr:row>15</xdr:row>
      <xdr:rowOff>38100</xdr:rowOff>
    </xdr:from>
    <xdr:ext cx="95250" cy="213360"/>
    <xdr:sp macro="" textlink="">
      <xdr:nvSpPr>
        <xdr:cNvPr id="102" name="Text Box 18"/>
        <xdr:cNvSpPr txBox="1">
          <a:spLocks noChangeArrowheads="1"/>
        </xdr:cNvSpPr>
      </xdr:nvSpPr>
      <xdr:spPr bwMode="auto">
        <a:xfrm>
          <a:off x="1546225" y="41148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15</xdr:row>
      <xdr:rowOff>76200</xdr:rowOff>
    </xdr:from>
    <xdr:ext cx="95250" cy="213360"/>
    <xdr:sp macro="" textlink="">
      <xdr:nvSpPr>
        <xdr:cNvPr id="103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111125</xdr:colOff>
      <xdr:row>15</xdr:row>
      <xdr:rowOff>38100</xdr:rowOff>
    </xdr:from>
    <xdr:ext cx="95250" cy="213360"/>
    <xdr:sp macro="" textlink="">
      <xdr:nvSpPr>
        <xdr:cNvPr id="104" name="Text Box 18"/>
        <xdr:cNvSpPr txBox="1">
          <a:spLocks noChangeArrowheads="1"/>
        </xdr:cNvSpPr>
      </xdr:nvSpPr>
      <xdr:spPr bwMode="auto">
        <a:xfrm>
          <a:off x="1546225" y="41148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123825</xdr:colOff>
      <xdr:row>15</xdr:row>
      <xdr:rowOff>76200</xdr:rowOff>
    </xdr:from>
    <xdr:ext cx="95250" cy="213360"/>
    <xdr:sp macro="" textlink="">
      <xdr:nvSpPr>
        <xdr:cNvPr id="105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111125</xdr:colOff>
      <xdr:row>15</xdr:row>
      <xdr:rowOff>38100</xdr:rowOff>
    </xdr:from>
    <xdr:ext cx="95250" cy="213360"/>
    <xdr:sp macro="" textlink="">
      <xdr:nvSpPr>
        <xdr:cNvPr id="106" name="Text Box 18"/>
        <xdr:cNvSpPr txBox="1">
          <a:spLocks noChangeArrowheads="1"/>
        </xdr:cNvSpPr>
      </xdr:nvSpPr>
      <xdr:spPr bwMode="auto">
        <a:xfrm>
          <a:off x="1546225" y="41148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15</xdr:row>
      <xdr:rowOff>76200</xdr:rowOff>
    </xdr:from>
    <xdr:ext cx="95250" cy="213360"/>
    <xdr:sp macro="" textlink="">
      <xdr:nvSpPr>
        <xdr:cNvPr id="107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111125</xdr:colOff>
      <xdr:row>15</xdr:row>
      <xdr:rowOff>38100</xdr:rowOff>
    </xdr:from>
    <xdr:ext cx="95250" cy="213360"/>
    <xdr:sp macro="" textlink="">
      <xdr:nvSpPr>
        <xdr:cNvPr id="108" name="Text Box 18"/>
        <xdr:cNvSpPr txBox="1">
          <a:spLocks noChangeArrowheads="1"/>
        </xdr:cNvSpPr>
      </xdr:nvSpPr>
      <xdr:spPr bwMode="auto">
        <a:xfrm>
          <a:off x="1546225" y="41148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123825</xdr:colOff>
      <xdr:row>15</xdr:row>
      <xdr:rowOff>76200</xdr:rowOff>
    </xdr:from>
    <xdr:ext cx="95250" cy="213360"/>
    <xdr:sp macro="" textlink="">
      <xdr:nvSpPr>
        <xdr:cNvPr id="109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111125</xdr:colOff>
      <xdr:row>15</xdr:row>
      <xdr:rowOff>38100</xdr:rowOff>
    </xdr:from>
    <xdr:ext cx="95250" cy="213360"/>
    <xdr:sp macro="" textlink="">
      <xdr:nvSpPr>
        <xdr:cNvPr id="110" name="Text Box 18"/>
        <xdr:cNvSpPr txBox="1">
          <a:spLocks noChangeArrowheads="1"/>
        </xdr:cNvSpPr>
      </xdr:nvSpPr>
      <xdr:spPr bwMode="auto">
        <a:xfrm>
          <a:off x="1546225" y="41148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123825</xdr:colOff>
      <xdr:row>15</xdr:row>
      <xdr:rowOff>76200</xdr:rowOff>
    </xdr:from>
    <xdr:ext cx="95250" cy="213360"/>
    <xdr:sp macro="" textlink="">
      <xdr:nvSpPr>
        <xdr:cNvPr id="111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111125</xdr:colOff>
      <xdr:row>15</xdr:row>
      <xdr:rowOff>38100</xdr:rowOff>
    </xdr:from>
    <xdr:ext cx="95250" cy="213360"/>
    <xdr:sp macro="" textlink="">
      <xdr:nvSpPr>
        <xdr:cNvPr id="112" name="Text Box 18"/>
        <xdr:cNvSpPr txBox="1">
          <a:spLocks noChangeArrowheads="1"/>
        </xdr:cNvSpPr>
      </xdr:nvSpPr>
      <xdr:spPr bwMode="auto">
        <a:xfrm>
          <a:off x="1546225" y="41148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123825</xdr:colOff>
      <xdr:row>15</xdr:row>
      <xdr:rowOff>76200</xdr:rowOff>
    </xdr:from>
    <xdr:ext cx="95250" cy="213360"/>
    <xdr:sp macro="" textlink="">
      <xdr:nvSpPr>
        <xdr:cNvPr id="113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111125</xdr:colOff>
      <xdr:row>15</xdr:row>
      <xdr:rowOff>38100</xdr:rowOff>
    </xdr:from>
    <xdr:ext cx="95250" cy="213360"/>
    <xdr:sp macro="" textlink="">
      <xdr:nvSpPr>
        <xdr:cNvPr id="114" name="Text Box 18"/>
        <xdr:cNvSpPr txBox="1">
          <a:spLocks noChangeArrowheads="1"/>
        </xdr:cNvSpPr>
      </xdr:nvSpPr>
      <xdr:spPr bwMode="auto">
        <a:xfrm>
          <a:off x="1546225" y="41148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15</xdr:row>
      <xdr:rowOff>76200</xdr:rowOff>
    </xdr:from>
    <xdr:ext cx="95250" cy="213360"/>
    <xdr:sp macro="" textlink="">
      <xdr:nvSpPr>
        <xdr:cNvPr id="115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111125</xdr:colOff>
      <xdr:row>15</xdr:row>
      <xdr:rowOff>38100</xdr:rowOff>
    </xdr:from>
    <xdr:ext cx="95250" cy="213360"/>
    <xdr:sp macro="" textlink="">
      <xdr:nvSpPr>
        <xdr:cNvPr id="116" name="Text Box 18"/>
        <xdr:cNvSpPr txBox="1">
          <a:spLocks noChangeArrowheads="1"/>
        </xdr:cNvSpPr>
      </xdr:nvSpPr>
      <xdr:spPr bwMode="auto">
        <a:xfrm>
          <a:off x="1546225" y="41148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123825</xdr:colOff>
      <xdr:row>15</xdr:row>
      <xdr:rowOff>76200</xdr:rowOff>
    </xdr:from>
    <xdr:ext cx="95250" cy="213360"/>
    <xdr:sp macro="" textlink="">
      <xdr:nvSpPr>
        <xdr:cNvPr id="117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111125</xdr:colOff>
      <xdr:row>15</xdr:row>
      <xdr:rowOff>38100</xdr:rowOff>
    </xdr:from>
    <xdr:ext cx="95250" cy="213360"/>
    <xdr:sp macro="" textlink="">
      <xdr:nvSpPr>
        <xdr:cNvPr id="118" name="Text Box 18"/>
        <xdr:cNvSpPr txBox="1">
          <a:spLocks noChangeArrowheads="1"/>
        </xdr:cNvSpPr>
      </xdr:nvSpPr>
      <xdr:spPr bwMode="auto">
        <a:xfrm>
          <a:off x="1546225" y="41148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15</xdr:row>
      <xdr:rowOff>76200</xdr:rowOff>
    </xdr:from>
    <xdr:ext cx="95250" cy="213360"/>
    <xdr:sp macro="" textlink="">
      <xdr:nvSpPr>
        <xdr:cNvPr id="119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111125</xdr:colOff>
      <xdr:row>15</xdr:row>
      <xdr:rowOff>38100</xdr:rowOff>
    </xdr:from>
    <xdr:ext cx="95250" cy="213360"/>
    <xdr:sp macro="" textlink="">
      <xdr:nvSpPr>
        <xdr:cNvPr id="120" name="Text Box 18"/>
        <xdr:cNvSpPr txBox="1">
          <a:spLocks noChangeArrowheads="1"/>
        </xdr:cNvSpPr>
      </xdr:nvSpPr>
      <xdr:spPr bwMode="auto">
        <a:xfrm>
          <a:off x="1546225" y="41148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123825</xdr:colOff>
      <xdr:row>15</xdr:row>
      <xdr:rowOff>76200</xdr:rowOff>
    </xdr:from>
    <xdr:ext cx="95250" cy="213360"/>
    <xdr:sp macro="" textlink="">
      <xdr:nvSpPr>
        <xdr:cNvPr id="121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111125</xdr:colOff>
      <xdr:row>15</xdr:row>
      <xdr:rowOff>38100</xdr:rowOff>
    </xdr:from>
    <xdr:ext cx="95250" cy="213360"/>
    <xdr:sp macro="" textlink="">
      <xdr:nvSpPr>
        <xdr:cNvPr id="122" name="Text Box 18"/>
        <xdr:cNvSpPr txBox="1">
          <a:spLocks noChangeArrowheads="1"/>
        </xdr:cNvSpPr>
      </xdr:nvSpPr>
      <xdr:spPr bwMode="auto">
        <a:xfrm>
          <a:off x="1546225" y="41148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123825</xdr:colOff>
      <xdr:row>15</xdr:row>
      <xdr:rowOff>76200</xdr:rowOff>
    </xdr:from>
    <xdr:ext cx="95250" cy="213360"/>
    <xdr:sp macro="" textlink="">
      <xdr:nvSpPr>
        <xdr:cNvPr id="123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111125</xdr:colOff>
      <xdr:row>15</xdr:row>
      <xdr:rowOff>38100</xdr:rowOff>
    </xdr:from>
    <xdr:ext cx="95250" cy="213360"/>
    <xdr:sp macro="" textlink="">
      <xdr:nvSpPr>
        <xdr:cNvPr id="124" name="Text Box 18"/>
        <xdr:cNvSpPr txBox="1">
          <a:spLocks noChangeArrowheads="1"/>
        </xdr:cNvSpPr>
      </xdr:nvSpPr>
      <xdr:spPr bwMode="auto">
        <a:xfrm>
          <a:off x="1546225" y="41148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123825</xdr:colOff>
      <xdr:row>15</xdr:row>
      <xdr:rowOff>76200</xdr:rowOff>
    </xdr:from>
    <xdr:ext cx="95250" cy="213360"/>
    <xdr:sp macro="" textlink="">
      <xdr:nvSpPr>
        <xdr:cNvPr id="125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111125</xdr:colOff>
      <xdr:row>15</xdr:row>
      <xdr:rowOff>38100</xdr:rowOff>
    </xdr:from>
    <xdr:ext cx="95250" cy="213360"/>
    <xdr:sp macro="" textlink="">
      <xdr:nvSpPr>
        <xdr:cNvPr id="126" name="Text Box 18"/>
        <xdr:cNvSpPr txBox="1">
          <a:spLocks noChangeArrowheads="1"/>
        </xdr:cNvSpPr>
      </xdr:nvSpPr>
      <xdr:spPr bwMode="auto">
        <a:xfrm>
          <a:off x="1546225" y="41148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15</xdr:row>
      <xdr:rowOff>76200</xdr:rowOff>
    </xdr:from>
    <xdr:ext cx="95250" cy="213360"/>
    <xdr:sp macro="" textlink="">
      <xdr:nvSpPr>
        <xdr:cNvPr id="127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111125</xdr:colOff>
      <xdr:row>15</xdr:row>
      <xdr:rowOff>38100</xdr:rowOff>
    </xdr:from>
    <xdr:ext cx="95250" cy="213360"/>
    <xdr:sp macro="" textlink="">
      <xdr:nvSpPr>
        <xdr:cNvPr id="128" name="Text Box 18"/>
        <xdr:cNvSpPr txBox="1">
          <a:spLocks noChangeArrowheads="1"/>
        </xdr:cNvSpPr>
      </xdr:nvSpPr>
      <xdr:spPr bwMode="auto">
        <a:xfrm>
          <a:off x="1546225" y="41148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123825</xdr:colOff>
      <xdr:row>15</xdr:row>
      <xdr:rowOff>76200</xdr:rowOff>
    </xdr:from>
    <xdr:ext cx="95250" cy="213360"/>
    <xdr:sp macro="" textlink="">
      <xdr:nvSpPr>
        <xdr:cNvPr id="129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111125</xdr:colOff>
      <xdr:row>15</xdr:row>
      <xdr:rowOff>38100</xdr:rowOff>
    </xdr:from>
    <xdr:ext cx="95250" cy="213360"/>
    <xdr:sp macro="" textlink="">
      <xdr:nvSpPr>
        <xdr:cNvPr id="130" name="Text Box 18"/>
        <xdr:cNvSpPr txBox="1">
          <a:spLocks noChangeArrowheads="1"/>
        </xdr:cNvSpPr>
      </xdr:nvSpPr>
      <xdr:spPr bwMode="auto">
        <a:xfrm>
          <a:off x="1546225" y="41148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15</xdr:row>
      <xdr:rowOff>76200</xdr:rowOff>
    </xdr:from>
    <xdr:ext cx="95250" cy="213360"/>
    <xdr:sp macro="" textlink="">
      <xdr:nvSpPr>
        <xdr:cNvPr id="131" name="Text Box 18"/>
        <xdr:cNvSpPr txBox="1">
          <a:spLocks noChangeArrowheads="1"/>
        </xdr:cNvSpPr>
      </xdr:nvSpPr>
      <xdr:spPr bwMode="auto">
        <a:xfrm>
          <a:off x="1558925" y="4152900"/>
          <a:ext cx="95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695325</xdr:colOff>
      <xdr:row>0</xdr:row>
      <xdr:rowOff>76200</xdr:rowOff>
    </xdr:from>
    <xdr:to>
      <xdr:col>7</xdr:col>
      <xdr:colOff>228600</xdr:colOff>
      <xdr:row>5</xdr:row>
      <xdr:rowOff>228600</xdr:rowOff>
    </xdr:to>
    <xdr:pic>
      <xdr:nvPicPr>
        <xdr:cNvPr id="41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81700" y="76200"/>
          <a:ext cx="990600" cy="1085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BC159"/>
  <sheetViews>
    <sheetView showGridLines="0" zoomScale="75" zoomScaleNormal="75" workbookViewId="0">
      <selection activeCell="B1" sqref="B1:M1"/>
    </sheetView>
  </sheetViews>
  <sheetFormatPr defaultColWidth="8.85546875" defaultRowHeight="12.75" x14ac:dyDescent="0.2"/>
  <cols>
    <col min="1" max="1" width="3.5703125" style="6" customWidth="1"/>
    <col min="2" max="2" width="17.85546875" style="6" customWidth="1"/>
    <col min="3" max="3" width="11.85546875" style="6" customWidth="1"/>
    <col min="4" max="5" width="11.7109375" style="6" customWidth="1"/>
    <col min="6" max="6" width="12" style="6" customWidth="1"/>
    <col min="7" max="7" width="11.7109375" style="6" customWidth="1"/>
    <col min="8" max="8" width="11.85546875" style="6" customWidth="1"/>
    <col min="9" max="9" width="12" style="6" customWidth="1"/>
    <col min="10" max="11" width="10.140625" style="6" customWidth="1"/>
    <col min="12" max="12" width="11.28515625" style="6" customWidth="1"/>
    <col min="13" max="13" width="12.7109375" style="6" customWidth="1"/>
    <col min="14" max="14" width="4.85546875" style="6" customWidth="1"/>
    <col min="15" max="33" width="9.140625" style="6" hidden="1" customWidth="1"/>
    <col min="34" max="34" width="9.7109375" style="6" hidden="1" customWidth="1"/>
    <col min="35" max="36" width="9.140625" style="6" hidden="1" customWidth="1"/>
    <col min="37" max="37" width="9.140625" style="60" hidden="1" customWidth="1"/>
    <col min="38" max="43" width="9.140625" style="6" hidden="1" customWidth="1"/>
    <col min="44" max="44" width="23.140625" style="6" hidden="1" customWidth="1"/>
    <col min="45" max="45" width="38.5703125" style="6" hidden="1" customWidth="1"/>
    <col min="46" max="48" width="9.140625" style="6" hidden="1" customWidth="1"/>
    <col min="49" max="50" width="6.85546875" style="6" hidden="1" customWidth="1"/>
    <col min="51" max="51" width="8.7109375" style="6" hidden="1" customWidth="1"/>
    <col min="52" max="52" width="8.5703125" style="25" hidden="1" customWidth="1"/>
    <col min="53" max="53" width="5.5703125" style="6" hidden="1" customWidth="1"/>
    <col min="54" max="54" width="0" style="6" hidden="1" customWidth="1"/>
    <col min="55" max="16384" width="8.85546875" style="6"/>
  </cols>
  <sheetData>
    <row r="1" spans="2:52" ht="30" x14ac:dyDescent="0.4">
      <c r="B1" s="129" t="s">
        <v>14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AI1" s="6" t="s">
        <v>3</v>
      </c>
      <c r="AJ1" s="6" t="s">
        <v>25</v>
      </c>
      <c r="AK1" s="60" t="s">
        <v>26</v>
      </c>
      <c r="AL1" s="6" t="s">
        <v>347</v>
      </c>
      <c r="AM1" s="6" t="s">
        <v>348</v>
      </c>
      <c r="AO1" s="6" t="s">
        <v>0</v>
      </c>
      <c r="AR1" s="6" t="s">
        <v>50</v>
      </c>
      <c r="AS1" s="6" t="s">
        <v>51</v>
      </c>
      <c r="AT1" s="6" t="str">
        <f>+AR1&amp;"  :  "&amp;AS1</f>
        <v>001-20-10-001-001-100  :  TSC-GENERAL ADMIN</v>
      </c>
    </row>
    <row r="2" spans="2:52" x14ac:dyDescent="0.2">
      <c r="AI2" s="61">
        <v>0</v>
      </c>
      <c r="AJ2" s="6">
        <v>62.5</v>
      </c>
      <c r="AK2" s="60">
        <v>12.5</v>
      </c>
      <c r="AL2" s="6">
        <v>50</v>
      </c>
      <c r="AM2" s="6">
        <v>12.5</v>
      </c>
      <c r="AO2" s="62" t="s">
        <v>27</v>
      </c>
      <c r="AR2" s="6" t="s">
        <v>28</v>
      </c>
      <c r="AS2" s="6" t="s">
        <v>29</v>
      </c>
      <c r="AT2" s="6" t="str">
        <f>+AR2&amp;"  :  "&amp;AS2</f>
        <v>001-20-10-001-001-019  :  TSC-GAMES</v>
      </c>
    </row>
    <row r="3" spans="2:52" x14ac:dyDescent="0.2">
      <c r="B3" s="63"/>
      <c r="C3" s="63"/>
      <c r="D3" s="63"/>
      <c r="I3" s="63"/>
      <c r="J3" s="63"/>
      <c r="K3" s="63"/>
      <c r="L3" s="63"/>
      <c r="M3" s="63"/>
      <c r="AI3" s="61">
        <v>1.0416666666666666E-2</v>
      </c>
      <c r="AJ3" s="6">
        <v>62.5</v>
      </c>
      <c r="AK3" s="60">
        <v>12.5</v>
      </c>
      <c r="AL3" s="6">
        <v>50</v>
      </c>
      <c r="AM3" s="6">
        <v>12.5</v>
      </c>
      <c r="AR3" s="6" t="s">
        <v>30</v>
      </c>
      <c r="AS3" s="6" t="s">
        <v>31</v>
      </c>
      <c r="AT3" s="6" t="str">
        <f t="shared" ref="AT3:AT34" si="0">+AR3&amp;"  :  "&amp;AS3</f>
        <v>001-20-10-001-001-020  :  TSC-BINGO</v>
      </c>
    </row>
    <row r="4" spans="2:52" ht="18.75" customHeight="1" x14ac:dyDescent="0.2">
      <c r="B4" s="63"/>
      <c r="C4" s="63"/>
      <c r="D4" s="63"/>
      <c r="E4" s="63"/>
      <c r="F4" s="63"/>
      <c r="H4" s="63"/>
      <c r="I4" s="64"/>
      <c r="J4" s="63"/>
      <c r="K4" s="63"/>
      <c r="L4" s="63"/>
      <c r="M4" s="63"/>
      <c r="AI4" s="61">
        <v>2.0833333333333332E-2</v>
      </c>
      <c r="AJ4" s="6">
        <v>62.5</v>
      </c>
      <c r="AK4" s="60">
        <v>12.5</v>
      </c>
      <c r="AL4" s="6">
        <v>50</v>
      </c>
      <c r="AM4" s="6">
        <v>12.5</v>
      </c>
      <c r="AO4" s="6" t="s">
        <v>22</v>
      </c>
      <c r="AR4" s="6" t="s">
        <v>32</v>
      </c>
      <c r="AS4" s="6" t="s">
        <v>33</v>
      </c>
      <c r="AT4" s="6" t="str">
        <f t="shared" si="0"/>
        <v>001-20-10-001-001-030  :  TSC-KENO</v>
      </c>
    </row>
    <row r="5" spans="2:52" ht="24.95" customHeight="1" x14ac:dyDescent="0.2">
      <c r="B5" s="65" t="s">
        <v>13</v>
      </c>
      <c r="C5" s="134"/>
      <c r="D5" s="135"/>
      <c r="E5" s="135"/>
      <c r="F5" s="135"/>
      <c r="G5" s="135"/>
      <c r="H5" s="135"/>
      <c r="I5" s="66" t="s">
        <v>6</v>
      </c>
      <c r="J5" s="137"/>
      <c r="K5" s="138"/>
      <c r="M5" s="67"/>
      <c r="N5" s="4"/>
      <c r="AI5" s="61">
        <v>3.125E-2</v>
      </c>
      <c r="AJ5" s="6">
        <v>62.5</v>
      </c>
      <c r="AK5" s="60">
        <v>12.5</v>
      </c>
      <c r="AL5" s="6">
        <v>50</v>
      </c>
      <c r="AM5" s="6">
        <v>12.5</v>
      </c>
      <c r="AO5" s="6" t="s">
        <v>23</v>
      </c>
      <c r="AR5" s="6" t="s">
        <v>34</v>
      </c>
      <c r="AS5" s="6" t="s">
        <v>35</v>
      </c>
      <c r="AT5" s="6" t="str">
        <f t="shared" si="0"/>
        <v>001-20-10-001-001-035  :  TSC-PULLTABS</v>
      </c>
    </row>
    <row r="6" spans="2:52" ht="24.95" customHeight="1" x14ac:dyDescent="0.2">
      <c r="B6" s="68" t="s">
        <v>370</v>
      </c>
      <c r="C6" s="132"/>
      <c r="D6" s="133"/>
      <c r="E6" s="133"/>
      <c r="F6" s="133"/>
      <c r="G6" s="69"/>
      <c r="H6" s="122" t="s">
        <v>379</v>
      </c>
      <c r="I6" s="123"/>
      <c r="J6" s="69"/>
      <c r="K6" s="69"/>
      <c r="AI6" s="61">
        <v>4.1666666666666664E-2</v>
      </c>
      <c r="AJ6" s="6">
        <v>62.5</v>
      </c>
      <c r="AK6" s="60">
        <v>12.5</v>
      </c>
      <c r="AL6" s="6">
        <v>50</v>
      </c>
      <c r="AM6" s="6">
        <v>12.5</v>
      </c>
      <c r="AO6" s="6" t="s">
        <v>24</v>
      </c>
      <c r="AR6" s="6" t="s">
        <v>36</v>
      </c>
      <c r="AS6" s="6" t="s">
        <v>37</v>
      </c>
      <c r="AT6" s="6" t="str">
        <f t="shared" si="0"/>
        <v>001-20-10-001-001-036  :  TSC-MULTI GAMES</v>
      </c>
    </row>
    <row r="7" spans="2:52" ht="24.95" customHeight="1" x14ac:dyDescent="0.2">
      <c r="B7" s="68" t="s">
        <v>356</v>
      </c>
      <c r="C7" s="136"/>
      <c r="D7" s="136"/>
      <c r="E7" s="136"/>
      <c r="F7" s="136"/>
      <c r="G7" s="136"/>
      <c r="H7" s="136"/>
      <c r="I7" s="136"/>
      <c r="J7" s="136"/>
      <c r="K7" s="70"/>
      <c r="L7" s="4"/>
      <c r="M7" s="4"/>
      <c r="N7" s="4"/>
      <c r="O7" s="4"/>
      <c r="AI7" s="61">
        <v>5.2083333333333336E-2</v>
      </c>
      <c r="AJ7" s="6">
        <v>62.5</v>
      </c>
      <c r="AK7" s="60">
        <v>12.5</v>
      </c>
      <c r="AL7" s="6">
        <v>50</v>
      </c>
      <c r="AM7" s="6">
        <v>12.5</v>
      </c>
      <c r="AR7" s="6" t="s">
        <v>38</v>
      </c>
      <c r="AS7" s="6" t="s">
        <v>39</v>
      </c>
      <c r="AT7" s="6" t="str">
        <f t="shared" si="0"/>
        <v>001-20-10-001-001-038  :  TSC-POKER</v>
      </c>
    </row>
    <row r="8" spans="2:52" ht="24.95" customHeight="1" x14ac:dyDescent="0.2">
      <c r="B8" s="71" t="s">
        <v>359</v>
      </c>
      <c r="C8" s="132"/>
      <c r="D8" s="133"/>
      <c r="E8" s="133"/>
      <c r="F8" s="133"/>
      <c r="G8" s="72"/>
      <c r="J8" s="73" t="s">
        <v>364</v>
      </c>
      <c r="K8" s="70"/>
      <c r="L8" s="4"/>
      <c r="M8" s="4"/>
      <c r="N8" s="4"/>
      <c r="O8" s="4"/>
      <c r="AI8" s="61"/>
    </row>
    <row r="9" spans="2:52" ht="24.95" customHeight="1" x14ac:dyDescent="0.2">
      <c r="B9" s="71" t="s">
        <v>360</v>
      </c>
      <c r="C9" s="132"/>
      <c r="D9" s="133"/>
      <c r="E9" s="133"/>
      <c r="F9" s="133"/>
      <c r="G9" s="72"/>
      <c r="H9" s="72"/>
      <c r="I9" s="72"/>
      <c r="J9" s="72"/>
      <c r="K9" s="70"/>
      <c r="L9" s="4"/>
      <c r="M9" s="4"/>
      <c r="N9" s="4"/>
      <c r="O9" s="4"/>
      <c r="AI9" s="61"/>
    </row>
    <row r="10" spans="2:52" ht="24.95" customHeight="1" thickBot="1" x14ac:dyDescent="0.25">
      <c r="B10" s="71"/>
      <c r="E10" s="74" t="s">
        <v>357</v>
      </c>
      <c r="F10" s="26"/>
      <c r="H10" s="72"/>
      <c r="I10" s="72"/>
      <c r="J10" s="72"/>
      <c r="K10" s="70"/>
      <c r="L10" s="4"/>
      <c r="M10" s="4"/>
      <c r="N10" s="4"/>
      <c r="O10" s="4"/>
      <c r="AI10" s="61"/>
    </row>
    <row r="11" spans="2:52" ht="14.25" customHeight="1" x14ac:dyDescent="0.2">
      <c r="B11" s="117" t="s">
        <v>368</v>
      </c>
      <c r="C11" s="145" t="s">
        <v>378</v>
      </c>
      <c r="D11" s="146" t="s">
        <v>7</v>
      </c>
      <c r="E11" s="127" t="s">
        <v>8</v>
      </c>
      <c r="F11" s="127" t="s">
        <v>9</v>
      </c>
      <c r="G11" s="127" t="s">
        <v>10</v>
      </c>
      <c r="H11" s="127" t="s">
        <v>372</v>
      </c>
      <c r="I11" s="127" t="s">
        <v>11</v>
      </c>
      <c r="J11" s="139" t="s">
        <v>12</v>
      </c>
      <c r="K11" s="139" t="s">
        <v>350</v>
      </c>
      <c r="L11" s="139" t="s">
        <v>358</v>
      </c>
      <c r="M11" s="144" t="s">
        <v>382</v>
      </c>
      <c r="AI11" s="61">
        <v>8.3333333333333329E-2</v>
      </c>
      <c r="AJ11" s="6">
        <v>62.5</v>
      </c>
      <c r="AK11" s="60">
        <v>12.5</v>
      </c>
      <c r="AL11" s="6">
        <v>50</v>
      </c>
      <c r="AM11" s="6">
        <v>12.5</v>
      </c>
      <c r="AR11" s="6" t="s">
        <v>44</v>
      </c>
      <c r="AS11" s="6" t="s">
        <v>274</v>
      </c>
      <c r="AT11" s="6" t="str">
        <f t="shared" si="0"/>
        <v>001-20-10-001-001-050  :  TSC-CREDIT</v>
      </c>
    </row>
    <row r="12" spans="2:52" ht="12" customHeight="1" thickBot="1" x14ac:dyDescent="0.25">
      <c r="B12" s="118"/>
      <c r="C12" s="128"/>
      <c r="D12" s="128"/>
      <c r="E12" s="128"/>
      <c r="F12" s="128"/>
      <c r="G12" s="128"/>
      <c r="H12" s="128"/>
      <c r="I12" s="128"/>
      <c r="J12" s="140"/>
      <c r="K12" s="142"/>
      <c r="L12" s="142"/>
      <c r="M12" s="142"/>
      <c r="AI12" s="61">
        <v>9.375E-2</v>
      </c>
      <c r="AJ12" s="6">
        <v>62.5</v>
      </c>
      <c r="AK12" s="60">
        <v>12.5</v>
      </c>
      <c r="AL12" s="6">
        <v>50</v>
      </c>
      <c r="AM12" s="6">
        <v>12.5</v>
      </c>
      <c r="AR12" s="6" t="s">
        <v>45</v>
      </c>
      <c r="AS12" s="6" t="s">
        <v>275</v>
      </c>
      <c r="AT12" s="6" t="str">
        <f t="shared" si="0"/>
        <v>001-20-10-001-001-052  :  TSC- GROUP SALES</v>
      </c>
    </row>
    <row r="13" spans="2:52" ht="21.75" customHeight="1" thickBot="1" x14ac:dyDescent="0.25">
      <c r="B13" s="75" t="s">
        <v>6</v>
      </c>
      <c r="C13" s="119"/>
      <c r="D13" s="119"/>
      <c r="E13" s="119"/>
      <c r="F13" s="119"/>
      <c r="G13" s="119"/>
      <c r="H13" s="119"/>
      <c r="I13" s="120"/>
      <c r="J13" s="141"/>
      <c r="K13" s="143"/>
      <c r="L13" s="143"/>
      <c r="M13" s="143"/>
      <c r="AI13" s="61"/>
    </row>
    <row r="14" spans="2:52" ht="24" customHeight="1" x14ac:dyDescent="0.2">
      <c r="B14" s="76" t="s">
        <v>362</v>
      </c>
      <c r="C14" s="77"/>
      <c r="D14" s="77"/>
      <c r="E14" s="77"/>
      <c r="F14" s="77"/>
      <c r="G14" s="77"/>
      <c r="H14" s="77"/>
      <c r="I14" s="77"/>
      <c r="J14" s="84">
        <f>SUM(C14:I14)</f>
        <v>0</v>
      </c>
      <c r="K14" s="78"/>
      <c r="L14" s="79"/>
      <c r="M14" s="121">
        <f>J14-K14-L14</f>
        <v>0</v>
      </c>
      <c r="AI14" s="61"/>
      <c r="AW14" s="4"/>
      <c r="AZ14" s="80"/>
    </row>
    <row r="15" spans="2:52" ht="24" customHeight="1" x14ac:dyDescent="0.2">
      <c r="B15" s="81" t="s">
        <v>15</v>
      </c>
      <c r="C15" s="82"/>
      <c r="D15" s="83"/>
      <c r="E15" s="82"/>
      <c r="F15" s="82"/>
      <c r="G15" s="82"/>
      <c r="H15" s="82"/>
      <c r="I15" s="82"/>
      <c r="J15" s="84">
        <f>SUM(C15:I15)</f>
        <v>0</v>
      </c>
      <c r="K15" s="85"/>
      <c r="L15" s="85"/>
      <c r="M15" s="121">
        <f t="shared" ref="M15:M23" si="1">J15-K15-L15</f>
        <v>0</v>
      </c>
      <c r="AI15" s="61"/>
      <c r="AZ15" s="80"/>
    </row>
    <row r="16" spans="2:52" ht="17.25" customHeight="1" x14ac:dyDescent="0.2">
      <c r="B16" s="130" t="s">
        <v>16</v>
      </c>
      <c r="C16" s="82"/>
      <c r="D16" s="82"/>
      <c r="E16" s="82"/>
      <c r="F16" s="82"/>
      <c r="G16" s="82"/>
      <c r="H16" s="82"/>
      <c r="I16" s="82"/>
      <c r="J16" s="86">
        <f>SUM(C16:I16)</f>
        <v>0</v>
      </c>
      <c r="K16" s="85"/>
      <c r="L16" s="85"/>
      <c r="M16" s="124">
        <f t="shared" si="1"/>
        <v>0</v>
      </c>
      <c r="AI16" s="61"/>
      <c r="AX16" s="4"/>
      <c r="AZ16" s="80"/>
    </row>
    <row r="17" spans="2:55" ht="15" customHeight="1" x14ac:dyDescent="0.2">
      <c r="B17" s="131"/>
      <c r="C17" s="87">
        <f>+C16*0.67</f>
        <v>0</v>
      </c>
      <c r="D17" s="87">
        <f t="shared" ref="D17:I17" si="2">+D16*0.67</f>
        <v>0</v>
      </c>
      <c r="E17" s="87">
        <f>+E16*0.67</f>
        <v>0</v>
      </c>
      <c r="F17" s="87">
        <f t="shared" si="2"/>
        <v>0</v>
      </c>
      <c r="G17" s="87">
        <f t="shared" si="2"/>
        <v>0</v>
      </c>
      <c r="H17" s="87">
        <f t="shared" si="2"/>
        <v>0</v>
      </c>
      <c r="I17" s="87">
        <f>+I16*0.67</f>
        <v>0</v>
      </c>
      <c r="J17" s="87">
        <f>+J16*0.67</f>
        <v>0</v>
      </c>
      <c r="K17" s="85"/>
      <c r="L17" s="85"/>
      <c r="M17" s="121">
        <f t="shared" si="1"/>
        <v>0</v>
      </c>
      <c r="AI17" s="61"/>
      <c r="AZ17" s="80"/>
    </row>
    <row r="18" spans="2:55" ht="24" customHeight="1" x14ac:dyDescent="0.2">
      <c r="B18" s="81" t="s">
        <v>17</v>
      </c>
      <c r="C18" s="82"/>
      <c r="D18" s="82"/>
      <c r="E18" s="82"/>
      <c r="F18" s="82"/>
      <c r="G18" s="82"/>
      <c r="H18" s="82"/>
      <c r="I18" s="85"/>
      <c r="J18" s="110">
        <f t="shared" ref="J18:J23" si="3">SUM(C18:I18)</f>
        <v>0</v>
      </c>
      <c r="K18" s="85"/>
      <c r="L18" s="85"/>
      <c r="M18" s="121">
        <f t="shared" si="1"/>
        <v>0</v>
      </c>
      <c r="AI18" s="61"/>
      <c r="AZ18" s="80"/>
    </row>
    <row r="19" spans="2:55" ht="24" customHeight="1" x14ac:dyDescent="0.2">
      <c r="B19" s="81" t="s">
        <v>18</v>
      </c>
      <c r="C19" s="82"/>
      <c r="D19" s="82"/>
      <c r="E19" s="82"/>
      <c r="F19" s="82"/>
      <c r="G19" s="82"/>
      <c r="H19" s="82"/>
      <c r="I19" s="85"/>
      <c r="J19" s="110">
        <f t="shared" si="3"/>
        <v>0</v>
      </c>
      <c r="K19" s="85"/>
      <c r="L19" s="85"/>
      <c r="M19" s="121">
        <f t="shared" si="1"/>
        <v>0</v>
      </c>
      <c r="AI19" s="61"/>
      <c r="AZ19" s="80"/>
    </row>
    <row r="20" spans="2:55" ht="24" customHeight="1" x14ac:dyDescent="0.2">
      <c r="B20" s="81" t="s">
        <v>383</v>
      </c>
      <c r="C20" s="82"/>
      <c r="D20" s="82"/>
      <c r="E20" s="82"/>
      <c r="F20" s="82"/>
      <c r="G20" s="82"/>
      <c r="H20" s="82"/>
      <c r="I20" s="85"/>
      <c r="J20" s="110">
        <f t="shared" si="3"/>
        <v>0</v>
      </c>
      <c r="K20" s="85"/>
      <c r="L20" s="85"/>
      <c r="M20" s="121">
        <f t="shared" si="1"/>
        <v>0</v>
      </c>
      <c r="AI20" s="61"/>
      <c r="AZ20" s="80"/>
    </row>
    <row r="21" spans="2:55" ht="24" customHeight="1" x14ac:dyDescent="0.2">
      <c r="B21" s="81" t="s">
        <v>371</v>
      </c>
      <c r="C21" s="82"/>
      <c r="D21" s="82"/>
      <c r="E21" s="82"/>
      <c r="F21" s="82"/>
      <c r="G21" s="82"/>
      <c r="H21" s="82"/>
      <c r="I21" s="85"/>
      <c r="J21" s="110">
        <f t="shared" si="3"/>
        <v>0</v>
      </c>
      <c r="K21" s="85"/>
      <c r="L21" s="85"/>
      <c r="M21" s="121">
        <f t="shared" si="1"/>
        <v>0</v>
      </c>
      <c r="AI21" s="61"/>
      <c r="AZ21" s="80"/>
    </row>
    <row r="22" spans="2:55" ht="24" customHeight="1" x14ac:dyDescent="0.2">
      <c r="B22" s="88" t="s">
        <v>19</v>
      </c>
      <c r="C22" s="82"/>
      <c r="D22" s="82"/>
      <c r="E22" s="82"/>
      <c r="F22" s="82"/>
      <c r="G22" s="82"/>
      <c r="H22" s="82"/>
      <c r="I22" s="85"/>
      <c r="J22" s="110">
        <f t="shared" si="3"/>
        <v>0</v>
      </c>
      <c r="K22" s="85"/>
      <c r="L22" s="85"/>
      <c r="M22" s="121">
        <f t="shared" si="1"/>
        <v>0</v>
      </c>
      <c r="AI22" s="61"/>
      <c r="AZ22" s="80"/>
    </row>
    <row r="23" spans="2:55" ht="23.25" customHeight="1" x14ac:dyDescent="0.2">
      <c r="B23" s="89" t="s">
        <v>20</v>
      </c>
      <c r="C23" s="82"/>
      <c r="D23" s="82"/>
      <c r="E23" s="82"/>
      <c r="F23" s="82"/>
      <c r="G23" s="82"/>
      <c r="H23" s="82"/>
      <c r="I23" s="85"/>
      <c r="J23" s="110">
        <f t="shared" si="3"/>
        <v>0</v>
      </c>
      <c r="K23" s="112"/>
      <c r="L23" s="85"/>
      <c r="M23" s="121">
        <f t="shared" si="1"/>
        <v>0</v>
      </c>
      <c r="AI23" s="61"/>
      <c r="AY23" s="4"/>
      <c r="AZ23" s="80"/>
      <c r="BC23" s="90"/>
    </row>
    <row r="24" spans="2:55" ht="18.75" customHeight="1" thickBot="1" x14ac:dyDescent="0.25">
      <c r="B24" s="91" t="s">
        <v>12</v>
      </c>
      <c r="C24" s="92">
        <f>+SUMIF(C14,"&gt;0",C14)+C15+C17+C18+C19+C21+C22+C23</f>
        <v>0</v>
      </c>
      <c r="D24" s="92">
        <f t="shared" ref="D24:I24" si="4">+SUMIF(D14,"&gt;0",D14)+D15+D17+D18+D19+D21+D22+D23</f>
        <v>0</v>
      </c>
      <c r="E24" s="92">
        <f t="shared" si="4"/>
        <v>0</v>
      </c>
      <c r="F24" s="92">
        <f t="shared" si="4"/>
        <v>0</v>
      </c>
      <c r="G24" s="92">
        <f t="shared" si="4"/>
        <v>0</v>
      </c>
      <c r="H24" s="92">
        <f t="shared" si="4"/>
        <v>0</v>
      </c>
      <c r="I24" s="92">
        <f t="shared" si="4"/>
        <v>0</v>
      </c>
      <c r="J24" s="111">
        <f>SUM(J14+J15+J17+J18+J19+J20+J21+J22+J23)</f>
        <v>0</v>
      </c>
      <c r="K24" s="93">
        <f>SUM(K17:K23)+K14+K15</f>
        <v>0</v>
      </c>
      <c r="L24" s="93">
        <f t="shared" ref="L24:M24" si="5">SUM(L17:L23)+L14+L15</f>
        <v>0</v>
      </c>
      <c r="M24" s="93">
        <f t="shared" si="5"/>
        <v>0</v>
      </c>
      <c r="AI24" s="61"/>
      <c r="BA24" s="80"/>
    </row>
    <row r="25" spans="2:55" ht="19.5" customHeight="1" thickBot="1" x14ac:dyDescent="0.25">
      <c r="B25" s="160" t="s">
        <v>361</v>
      </c>
      <c r="C25" s="150"/>
      <c r="D25" s="152"/>
      <c r="E25" s="133"/>
      <c r="F25" s="133"/>
      <c r="G25" s="133"/>
      <c r="H25" s="133"/>
      <c r="I25" s="135"/>
      <c r="J25" s="156" t="s">
        <v>351</v>
      </c>
      <c r="K25" s="157"/>
      <c r="L25" s="158"/>
      <c r="M25" s="94">
        <f>K24</f>
        <v>0</v>
      </c>
      <c r="AI25" s="61"/>
    </row>
    <row r="26" spans="2:55" ht="20.25" customHeight="1" thickBot="1" x14ac:dyDescent="0.25">
      <c r="B26" s="153"/>
      <c r="C26" s="135"/>
      <c r="D26" s="135"/>
      <c r="E26" s="135"/>
      <c r="F26" s="135"/>
      <c r="G26" s="135"/>
      <c r="H26" s="135"/>
      <c r="I26" s="135"/>
      <c r="J26" s="159" t="s">
        <v>369</v>
      </c>
      <c r="K26" s="157"/>
      <c r="L26" s="158"/>
      <c r="M26" s="94">
        <f>M24-M25</f>
        <v>0</v>
      </c>
      <c r="AI26" s="61"/>
    </row>
    <row r="27" spans="2:55" ht="20.25" customHeight="1" thickBot="1" x14ac:dyDescent="0.25">
      <c r="B27" s="154"/>
      <c r="C27" s="155"/>
      <c r="D27" s="155"/>
      <c r="E27" s="155"/>
      <c r="F27" s="155"/>
      <c r="G27" s="155"/>
      <c r="H27" s="155"/>
      <c r="I27" s="155"/>
      <c r="J27" s="95"/>
      <c r="K27" s="96"/>
      <c r="L27" s="96"/>
      <c r="M27" s="97"/>
      <c r="AI27" s="61"/>
    </row>
    <row r="28" spans="2:55" ht="28.5" customHeight="1" x14ac:dyDescent="0.2">
      <c r="B28" s="98" t="s">
        <v>367</v>
      </c>
      <c r="C28" s="149"/>
      <c r="D28" s="135"/>
      <c r="E28" s="135"/>
      <c r="G28" s="149"/>
      <c r="H28" s="135"/>
      <c r="I28" s="135"/>
      <c r="K28" s="135"/>
      <c r="L28" s="135"/>
      <c r="M28" s="135"/>
      <c r="AI28" s="61"/>
    </row>
    <row r="29" spans="2:55" ht="18.75" customHeight="1" x14ac:dyDescent="0.2">
      <c r="C29" s="150" t="s">
        <v>373</v>
      </c>
      <c r="D29" s="150"/>
      <c r="E29" s="150"/>
      <c r="F29" s="99"/>
      <c r="G29" s="151" t="s">
        <v>365</v>
      </c>
      <c r="H29" s="151"/>
      <c r="I29" s="151"/>
      <c r="J29" s="99"/>
      <c r="K29" s="151" t="s">
        <v>366</v>
      </c>
      <c r="L29" s="151"/>
      <c r="M29" s="151"/>
      <c r="AI29" s="61"/>
    </row>
    <row r="30" spans="2:55" x14ac:dyDescent="0.2">
      <c r="AI30" s="61"/>
    </row>
    <row r="31" spans="2:55" ht="17.25" customHeight="1" x14ac:dyDescent="0.2">
      <c r="B31" s="147" t="s">
        <v>363</v>
      </c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AI31" s="61"/>
    </row>
    <row r="32" spans="2:55" ht="15" x14ac:dyDescent="0.2">
      <c r="B32" s="100"/>
      <c r="C32" s="64"/>
      <c r="D32" s="64"/>
      <c r="E32" s="64"/>
      <c r="F32" s="4"/>
      <c r="G32" s="4"/>
      <c r="H32" s="4"/>
      <c r="I32" s="4"/>
      <c r="J32" s="101"/>
      <c r="K32" s="101"/>
      <c r="L32" s="4"/>
      <c r="M32" s="102"/>
      <c r="AI32" s="61">
        <v>0.35416666666666669</v>
      </c>
      <c r="AJ32" s="6">
        <v>50</v>
      </c>
      <c r="AK32" s="60">
        <v>25</v>
      </c>
      <c r="AL32" s="6">
        <v>37.5</v>
      </c>
      <c r="AM32" s="6">
        <v>25</v>
      </c>
      <c r="AR32" s="6" t="s">
        <v>88</v>
      </c>
      <c r="AS32" s="6" t="s">
        <v>89</v>
      </c>
      <c r="AT32" s="6" t="str">
        <f t="shared" si="0"/>
        <v>001-20-10-001-005-522  :  ESSENTIALS</v>
      </c>
    </row>
    <row r="33" spans="35:46" x14ac:dyDescent="0.2">
      <c r="AI33" s="61">
        <v>0.36458333333333331</v>
      </c>
      <c r="AJ33" s="6">
        <v>50</v>
      </c>
      <c r="AK33" s="60">
        <v>25</v>
      </c>
      <c r="AL33" s="6">
        <v>37.5</v>
      </c>
      <c r="AM33" s="6">
        <v>25</v>
      </c>
      <c r="AR33" s="6" t="s">
        <v>90</v>
      </c>
      <c r="AS33" s="6" t="s">
        <v>91</v>
      </c>
      <c r="AT33" s="6" t="str">
        <f t="shared" si="0"/>
        <v>001-20-10-001-005-523  :  LOGO STORE</v>
      </c>
    </row>
    <row r="34" spans="35:46" x14ac:dyDescent="0.2">
      <c r="AI34" s="61">
        <v>0.375</v>
      </c>
      <c r="AJ34" s="6">
        <v>50</v>
      </c>
      <c r="AK34" s="60">
        <v>25</v>
      </c>
      <c r="AL34" s="6">
        <v>37.5</v>
      </c>
      <c r="AM34" s="6">
        <v>25</v>
      </c>
      <c r="AR34" s="6" t="s">
        <v>92</v>
      </c>
      <c r="AS34" s="6" t="s">
        <v>93</v>
      </c>
      <c r="AT34" s="6" t="str">
        <f t="shared" si="0"/>
        <v>001-20-10-001-005-525  :  SMOKIN'</v>
      </c>
    </row>
    <row r="35" spans="35:46" x14ac:dyDescent="0.2">
      <c r="AI35" s="61">
        <v>0.38541666666666669</v>
      </c>
      <c r="AJ35" s="6">
        <v>37.5</v>
      </c>
      <c r="AK35" s="60">
        <v>25</v>
      </c>
      <c r="AL35" s="6">
        <v>37.5</v>
      </c>
      <c r="AM35" s="6">
        <v>25</v>
      </c>
      <c r="AR35" s="6" t="s">
        <v>94</v>
      </c>
      <c r="AS35" s="6" t="s">
        <v>95</v>
      </c>
      <c r="AT35" s="6" t="str">
        <f t="shared" ref="AT35:AT66" si="6">+AR35&amp;"  :  "&amp;AS35</f>
        <v>001-20-10-001-005-527  :  ESSENTIALS TOO</v>
      </c>
    </row>
    <row r="36" spans="35:46" x14ac:dyDescent="0.2">
      <c r="AI36" s="61">
        <v>0.39583333333333331</v>
      </c>
      <c r="AJ36" s="6">
        <v>37.5</v>
      </c>
      <c r="AK36" s="60">
        <v>25</v>
      </c>
      <c r="AL36" s="6">
        <v>37.5</v>
      </c>
      <c r="AM36" s="6">
        <v>25</v>
      </c>
      <c r="AR36" s="6" t="s">
        <v>96</v>
      </c>
      <c r="AS36" s="6" t="s">
        <v>97</v>
      </c>
      <c r="AT36" s="6" t="str">
        <f t="shared" si="6"/>
        <v>001-20-10-001-006-006  :  GOLF COURSE</v>
      </c>
    </row>
    <row r="37" spans="35:46" x14ac:dyDescent="0.2">
      <c r="AI37" s="61">
        <v>0.40625</v>
      </c>
      <c r="AJ37" s="6">
        <v>37.5</v>
      </c>
      <c r="AK37" s="60">
        <v>25</v>
      </c>
      <c r="AL37" s="6">
        <v>37.5</v>
      </c>
      <c r="AM37" s="6">
        <v>25</v>
      </c>
      <c r="AR37" s="6" t="s">
        <v>98</v>
      </c>
      <c r="AS37" s="6" t="s">
        <v>99</v>
      </c>
      <c r="AT37" s="6" t="str">
        <f t="shared" si="6"/>
        <v>001-20-10-001-006-400  :  GOLF GROUNDS MAINTENANCE</v>
      </c>
    </row>
    <row r="38" spans="35:46" x14ac:dyDescent="0.2">
      <c r="AI38" s="61">
        <v>0.41666666666666669</v>
      </c>
      <c r="AJ38" s="6">
        <v>37.5</v>
      </c>
      <c r="AK38" s="60">
        <v>25</v>
      </c>
      <c r="AL38" s="6">
        <v>37.5</v>
      </c>
      <c r="AM38" s="6">
        <v>25</v>
      </c>
      <c r="AR38" s="6" t="s">
        <v>100</v>
      </c>
      <c r="AS38" s="6" t="s">
        <v>101</v>
      </c>
      <c r="AT38" s="6" t="str">
        <f t="shared" si="6"/>
        <v>001-20-10-001-006-410  :  SHENENDOAH CLUB HOUSE</v>
      </c>
    </row>
    <row r="39" spans="35:46" x14ac:dyDescent="0.2">
      <c r="AI39" s="61">
        <v>0.42708333333333331</v>
      </c>
      <c r="AJ39" s="6">
        <v>37.5</v>
      </c>
      <c r="AK39" s="60">
        <v>37.5</v>
      </c>
      <c r="AL39" s="6">
        <v>37.5</v>
      </c>
      <c r="AM39" s="6">
        <v>25</v>
      </c>
      <c r="AR39" s="6" t="s">
        <v>102</v>
      </c>
      <c r="AS39" s="6" t="s">
        <v>103</v>
      </c>
      <c r="AT39" s="6" t="str">
        <f t="shared" si="6"/>
        <v>001-20-10-001-006-411  :  PLEASANT KNOLLS PRO SHOP</v>
      </c>
    </row>
    <row r="40" spans="35:46" x14ac:dyDescent="0.2">
      <c r="AI40" s="61">
        <v>0.4375</v>
      </c>
      <c r="AJ40" s="6">
        <v>37.5</v>
      </c>
      <c r="AK40" s="60">
        <v>37.5</v>
      </c>
      <c r="AL40" s="6">
        <v>37.5</v>
      </c>
      <c r="AM40" s="6">
        <v>25</v>
      </c>
      <c r="AR40" s="6" t="s">
        <v>104</v>
      </c>
      <c r="AS40" s="6" t="s">
        <v>105</v>
      </c>
      <c r="AT40" s="6" t="str">
        <f t="shared" si="6"/>
        <v>001-20-10-001-006-412  :  SANDSTONE HOLLOW CLUB HOUSE</v>
      </c>
    </row>
    <row r="41" spans="35:46" x14ac:dyDescent="0.2">
      <c r="AI41" s="61">
        <v>0.44791666666666669</v>
      </c>
      <c r="AJ41" s="6">
        <v>37.5</v>
      </c>
      <c r="AK41" s="60">
        <v>37.5</v>
      </c>
      <c r="AL41" s="6">
        <v>37.5</v>
      </c>
      <c r="AM41" s="6">
        <v>25</v>
      </c>
      <c r="AR41" s="6" t="s">
        <v>106</v>
      </c>
      <c r="AS41" s="6" t="s">
        <v>107</v>
      </c>
      <c r="AT41" s="6" t="str">
        <f t="shared" si="6"/>
        <v>001-20-10-001-006-420  :  SHENENDOAH PRO SHOP</v>
      </c>
    </row>
    <row r="42" spans="35:46" x14ac:dyDescent="0.2">
      <c r="AI42" s="61">
        <v>0.45833333333333331</v>
      </c>
      <c r="AJ42" s="6">
        <v>37.5</v>
      </c>
      <c r="AK42" s="60">
        <v>37.5</v>
      </c>
      <c r="AL42" s="6">
        <v>37.5</v>
      </c>
      <c r="AM42" s="6">
        <v>25</v>
      </c>
      <c r="AR42" s="6" t="s">
        <v>108</v>
      </c>
      <c r="AS42" s="6" t="s">
        <v>109</v>
      </c>
      <c r="AT42" s="6" t="str">
        <f t="shared" si="6"/>
        <v>001-20-10-001-006-421  :  PLEASANT KNOLLS CLUB HOUSE</v>
      </c>
    </row>
    <row r="43" spans="35:46" x14ac:dyDescent="0.2">
      <c r="AI43" s="61">
        <v>0.46875</v>
      </c>
      <c r="AJ43" s="6">
        <v>37.5</v>
      </c>
      <c r="AK43" s="60">
        <v>37.5</v>
      </c>
      <c r="AL43" s="6">
        <v>37.5</v>
      </c>
      <c r="AM43" s="6">
        <v>25</v>
      </c>
      <c r="AR43" s="6" t="s">
        <v>110</v>
      </c>
      <c r="AS43" s="6" t="s">
        <v>111</v>
      </c>
      <c r="AT43" s="6" t="str">
        <f t="shared" si="6"/>
        <v>001-20-10-001-006-422  :  SANDSTONE HOLLOW PRO SHOP</v>
      </c>
    </row>
    <row r="44" spans="35:46" x14ac:dyDescent="0.2">
      <c r="AI44" s="61">
        <v>0.47916666666666669</v>
      </c>
      <c r="AJ44" s="6">
        <v>37.5</v>
      </c>
      <c r="AK44" s="60">
        <v>37.5</v>
      </c>
      <c r="AL44" s="6">
        <v>37.5</v>
      </c>
      <c r="AM44" s="6">
        <v>25</v>
      </c>
      <c r="AR44" s="6" t="s">
        <v>112</v>
      </c>
      <c r="AS44" s="6" t="s">
        <v>287</v>
      </c>
      <c r="AT44" s="6" t="str">
        <f t="shared" si="6"/>
        <v>001-20-10-001-145-100  :  TSC- PURCHASING DEPT ADMIN</v>
      </c>
    </row>
    <row r="45" spans="35:46" x14ac:dyDescent="0.2">
      <c r="AI45" s="61">
        <v>0.48958333333333331</v>
      </c>
      <c r="AJ45" s="6">
        <v>37.5</v>
      </c>
      <c r="AK45" s="60">
        <v>37.5</v>
      </c>
      <c r="AL45" s="6">
        <v>37.5</v>
      </c>
      <c r="AM45" s="6">
        <v>25</v>
      </c>
      <c r="AR45" s="6" t="s">
        <v>113</v>
      </c>
      <c r="AS45" s="6" t="s">
        <v>288</v>
      </c>
      <c r="AT45" s="6" t="str">
        <f t="shared" si="6"/>
        <v>001-20-10-001-150-100  :  TSC- FINANCE DEPT ADMIN</v>
      </c>
    </row>
    <row r="46" spans="35:46" x14ac:dyDescent="0.2">
      <c r="AI46" s="61">
        <v>0.5</v>
      </c>
      <c r="AJ46" s="6">
        <v>37.5</v>
      </c>
      <c r="AK46" s="60">
        <v>37.5</v>
      </c>
      <c r="AL46" s="6">
        <v>37.5</v>
      </c>
      <c r="AM46" s="6">
        <v>25</v>
      </c>
      <c r="AR46" s="6" t="s">
        <v>114</v>
      </c>
      <c r="AS46" s="6" t="s">
        <v>289</v>
      </c>
      <c r="AT46" s="6" t="str">
        <f t="shared" si="6"/>
        <v>001-20-10-001-155-100  :  TSC- MIS DEPT ADMIN</v>
      </c>
    </row>
    <row r="47" spans="35:46" x14ac:dyDescent="0.2">
      <c r="AI47" s="61">
        <v>0.51041666666666663</v>
      </c>
      <c r="AJ47" s="6">
        <v>37.5</v>
      </c>
      <c r="AK47" s="60">
        <v>37.5</v>
      </c>
      <c r="AL47" s="6">
        <v>25</v>
      </c>
      <c r="AM47" s="6">
        <v>37.5</v>
      </c>
      <c r="AR47" s="6" t="s">
        <v>115</v>
      </c>
      <c r="AS47" s="6" t="s">
        <v>67</v>
      </c>
      <c r="AT47" s="6" t="str">
        <f t="shared" si="6"/>
        <v>001-20-10-001-302-165  :  CONSTRUCTION</v>
      </c>
    </row>
    <row r="48" spans="35:46" x14ac:dyDescent="0.2">
      <c r="AI48" s="61">
        <v>0.52083333333333337</v>
      </c>
      <c r="AJ48" s="6">
        <v>37.5</v>
      </c>
      <c r="AK48" s="60">
        <v>37.5</v>
      </c>
      <c r="AL48" s="6">
        <v>25</v>
      </c>
      <c r="AM48" s="6">
        <v>37.5</v>
      </c>
      <c r="AR48" s="6" t="s">
        <v>299</v>
      </c>
      <c r="AS48" s="6" t="s">
        <v>116</v>
      </c>
      <c r="AT48" s="6" t="str">
        <f t="shared" si="6"/>
        <v>100-20-01-013-013-013  :  GENERAL ADMIN PROGRAM</v>
      </c>
    </row>
    <row r="49" spans="35:51" x14ac:dyDescent="0.2">
      <c r="AI49" s="61">
        <v>0.53125</v>
      </c>
      <c r="AJ49" s="6">
        <v>37.5</v>
      </c>
      <c r="AK49" s="60">
        <v>37.5</v>
      </c>
      <c r="AL49" s="6">
        <v>25</v>
      </c>
      <c r="AM49" s="6">
        <v>37.5</v>
      </c>
      <c r="AR49" s="4" t="s">
        <v>231</v>
      </c>
      <c r="AS49" s="4" t="s">
        <v>290</v>
      </c>
      <c r="AT49" s="4" t="str">
        <f>+AR49&amp;"  :  "&amp;AS49</f>
        <v>100-60-50-100-499-100  :  RETAIL &amp; MANUFACTURING ADMIN</v>
      </c>
      <c r="AU49" s="4"/>
      <c r="AV49" s="4"/>
      <c r="AW49" s="4"/>
    </row>
    <row r="50" spans="35:51" x14ac:dyDescent="0.2">
      <c r="AI50" s="61">
        <v>0.54166666666666663</v>
      </c>
      <c r="AJ50" s="6">
        <v>37.5</v>
      </c>
      <c r="AK50" s="60">
        <v>37.5</v>
      </c>
      <c r="AL50" s="6">
        <v>25</v>
      </c>
      <c r="AM50" s="6">
        <v>37.5</v>
      </c>
      <c r="AR50" s="4" t="s">
        <v>125</v>
      </c>
      <c r="AS50" s="4" t="s">
        <v>291</v>
      </c>
      <c r="AT50" s="4" t="str">
        <f>+AR50&amp;"  :  "&amp;AS50</f>
        <v xml:space="preserve">100-20-05-011-011-011  :  SMOKESHOP </v>
      </c>
      <c r="AU50" s="4"/>
      <c r="AV50" s="4"/>
      <c r="AW50" s="4"/>
    </row>
    <row r="51" spans="35:51" x14ac:dyDescent="0.2">
      <c r="AI51" s="61">
        <v>0.55208333333333337</v>
      </c>
      <c r="AJ51" s="6">
        <v>37.5</v>
      </c>
      <c r="AK51" s="60">
        <v>37.5</v>
      </c>
      <c r="AL51" s="6">
        <v>25</v>
      </c>
      <c r="AM51" s="6">
        <v>37.5</v>
      </c>
      <c r="AR51" s="4" t="s">
        <v>353</v>
      </c>
      <c r="AS51" s="4" t="s">
        <v>354</v>
      </c>
      <c r="AT51" s="4" t="str">
        <f>+AR51&amp;"  :  "&amp;AS51</f>
        <v>100-20-07-200-500-291  :  INDIAN COUNTRY TODAY</v>
      </c>
      <c r="AU51" s="4"/>
      <c r="AV51" s="4"/>
      <c r="AW51" s="4"/>
      <c r="AX51" s="4"/>
    </row>
    <row r="52" spans="35:51" x14ac:dyDescent="0.2">
      <c r="AI52" s="61">
        <v>0.5625</v>
      </c>
      <c r="AJ52" s="6">
        <v>37.5</v>
      </c>
      <c r="AK52" s="60">
        <v>37.5</v>
      </c>
      <c r="AL52" s="6">
        <v>25</v>
      </c>
      <c r="AM52" s="6">
        <v>37.5</v>
      </c>
      <c r="AR52" s="4" t="s">
        <v>119</v>
      </c>
      <c r="AS52" s="4" t="s">
        <v>120</v>
      </c>
      <c r="AT52" s="4" t="str">
        <f>+AR52&amp;"  :  "&amp;AS52</f>
        <v>100-20-05-006-006-006  :  ONEIDA WHOLESALE PROGRAM</v>
      </c>
      <c r="AU52" s="4"/>
      <c r="AV52" s="4"/>
      <c r="AW52" s="4"/>
      <c r="AX52" s="4"/>
    </row>
    <row r="53" spans="35:51" x14ac:dyDescent="0.2">
      <c r="AI53" s="61">
        <v>0.57291666666666663</v>
      </c>
      <c r="AJ53" s="6">
        <v>37.5</v>
      </c>
      <c r="AK53" s="60">
        <v>37.5</v>
      </c>
      <c r="AL53" s="6">
        <v>25</v>
      </c>
      <c r="AM53" s="6">
        <v>37.5</v>
      </c>
      <c r="AR53" s="4" t="s">
        <v>126</v>
      </c>
      <c r="AS53" s="4" t="s">
        <v>127</v>
      </c>
      <c r="AT53" s="4" t="str">
        <f t="shared" si="6"/>
        <v>100-20-05-014-014-014  :  SAVON #14 - LENNOX AVE</v>
      </c>
      <c r="AU53" s="4"/>
      <c r="AV53" s="4"/>
      <c r="AW53" s="4"/>
      <c r="AX53" s="4"/>
    </row>
    <row r="54" spans="35:51" x14ac:dyDescent="0.2">
      <c r="AI54" s="61">
        <v>0.58333333333333337</v>
      </c>
      <c r="AJ54" s="6">
        <v>37.5</v>
      </c>
      <c r="AK54" s="60">
        <v>37.5</v>
      </c>
      <c r="AL54" s="6">
        <v>25</v>
      </c>
      <c r="AM54" s="6">
        <v>37.5</v>
      </c>
      <c r="AR54" s="4" t="s">
        <v>128</v>
      </c>
      <c r="AS54" s="4" t="s">
        <v>285</v>
      </c>
      <c r="AT54" s="4" t="str">
        <f t="shared" si="6"/>
        <v>100-20-05-015-015-015  :  SAVON PATRICK ROAD</v>
      </c>
      <c r="AU54" s="4"/>
      <c r="AV54" s="4"/>
      <c r="AW54" s="4"/>
      <c r="AX54" s="4"/>
    </row>
    <row r="55" spans="35:51" x14ac:dyDescent="0.2">
      <c r="AI55" s="61">
        <v>0.59375</v>
      </c>
      <c r="AJ55" s="6">
        <v>37.5</v>
      </c>
      <c r="AK55" s="60">
        <v>37.5</v>
      </c>
      <c r="AL55" s="6">
        <v>25</v>
      </c>
      <c r="AM55" s="6">
        <v>37.5</v>
      </c>
      <c r="AR55" s="4" t="s">
        <v>129</v>
      </c>
      <c r="AS55" s="4" t="s">
        <v>284</v>
      </c>
      <c r="AT55" s="4" t="str">
        <f t="shared" si="6"/>
        <v>100-20-05-018-018-018  :  SAVON DIESEL</v>
      </c>
      <c r="AU55" s="4"/>
      <c r="AV55" s="4"/>
      <c r="AW55" s="4"/>
      <c r="AX55" s="4"/>
    </row>
    <row r="56" spans="35:51" x14ac:dyDescent="0.2">
      <c r="AI56" s="61">
        <v>0.60416666666666663</v>
      </c>
      <c r="AJ56" s="6">
        <v>37.5</v>
      </c>
      <c r="AK56" s="60">
        <v>37.5</v>
      </c>
      <c r="AL56" s="6">
        <v>25</v>
      </c>
      <c r="AM56" s="6">
        <v>37.5</v>
      </c>
      <c r="AR56" s="4" t="s">
        <v>130</v>
      </c>
      <c r="AS56" s="4" t="s">
        <v>131</v>
      </c>
      <c r="AT56" s="4" t="str">
        <f t="shared" si="6"/>
        <v>100-20-05-019-019-019  :  SAVON OUTLET - SHERRILL</v>
      </c>
      <c r="AU56" s="4"/>
      <c r="AV56" s="4"/>
      <c r="AW56" s="4"/>
      <c r="AX56" s="4"/>
    </row>
    <row r="57" spans="35:51" x14ac:dyDescent="0.2">
      <c r="AI57" s="61">
        <v>0.61458333333333337</v>
      </c>
      <c r="AJ57" s="6">
        <v>37.5</v>
      </c>
      <c r="AK57" s="60">
        <v>37.5</v>
      </c>
      <c r="AL57" s="6">
        <v>25</v>
      </c>
      <c r="AM57" s="6">
        <v>37.5</v>
      </c>
      <c r="AR57" s="4" t="s">
        <v>132</v>
      </c>
      <c r="AS57" s="4" t="s">
        <v>133</v>
      </c>
      <c r="AT57" s="4" t="str">
        <f t="shared" si="6"/>
        <v>100-20-05-032-032-032  :  SAVON #032 - CANASTOTA</v>
      </c>
      <c r="AU57" s="4"/>
      <c r="AV57" s="4"/>
      <c r="AW57" s="4"/>
      <c r="AX57" s="4"/>
    </row>
    <row r="58" spans="35:51" x14ac:dyDescent="0.2">
      <c r="AI58" s="61">
        <v>0.625</v>
      </c>
      <c r="AJ58" s="6">
        <v>37.5</v>
      </c>
      <c r="AK58" s="60">
        <v>37.5</v>
      </c>
      <c r="AL58" s="6">
        <v>25</v>
      </c>
      <c r="AM58" s="6">
        <v>37.5</v>
      </c>
      <c r="AR58" s="4" t="s">
        <v>134</v>
      </c>
      <c r="AS58" s="4" t="s">
        <v>135</v>
      </c>
      <c r="AT58" s="4" t="str">
        <f t="shared" si="6"/>
        <v>100-20-05-033-033-033  :  SAVON #033 - SHERRILL</v>
      </c>
      <c r="AU58" s="4"/>
      <c r="AV58" s="4"/>
      <c r="AW58" s="4"/>
      <c r="AX58" s="4"/>
    </row>
    <row r="59" spans="35:51" x14ac:dyDescent="0.2">
      <c r="AI59" s="61">
        <v>0.63541666666666663</v>
      </c>
      <c r="AJ59" s="6">
        <v>25</v>
      </c>
      <c r="AK59" s="60">
        <v>37.5</v>
      </c>
      <c r="AL59" s="6">
        <v>25</v>
      </c>
      <c r="AM59" s="6">
        <v>37.5</v>
      </c>
      <c r="AR59" s="4" t="s">
        <v>136</v>
      </c>
      <c r="AS59" s="4" t="s">
        <v>292</v>
      </c>
      <c r="AT59" s="4" t="str">
        <f t="shared" si="6"/>
        <v>100-20-05-034-034-034  :  SAVON ONEIDA LAKE #034</v>
      </c>
      <c r="AU59" s="4"/>
      <c r="AV59" s="4"/>
      <c r="AW59" s="4"/>
      <c r="AX59" s="4"/>
      <c r="AY59" s="4"/>
    </row>
    <row r="60" spans="35:51" x14ac:dyDescent="0.2">
      <c r="AI60" s="61">
        <v>0.64583333333333337</v>
      </c>
      <c r="AJ60" s="6">
        <v>25</v>
      </c>
      <c r="AK60" s="60">
        <v>37.5</v>
      </c>
      <c r="AL60" s="6">
        <v>25</v>
      </c>
      <c r="AM60" s="6">
        <v>37.5</v>
      </c>
      <c r="AR60" s="4" t="s">
        <v>137</v>
      </c>
      <c r="AS60" s="4" t="s">
        <v>281</v>
      </c>
      <c r="AT60" s="4" t="str">
        <f t="shared" si="6"/>
        <v>100-20-05-035-035-035  :  PLAZA MART #035</v>
      </c>
      <c r="AU60" s="4"/>
      <c r="AV60" s="4"/>
      <c r="AW60" s="4"/>
      <c r="AX60" s="4"/>
      <c r="AY60" s="4"/>
    </row>
    <row r="61" spans="35:51" x14ac:dyDescent="0.2">
      <c r="AI61" s="61">
        <v>0.65625</v>
      </c>
      <c r="AJ61" s="6">
        <v>25</v>
      </c>
      <c r="AK61" s="60">
        <v>37.5</v>
      </c>
      <c r="AL61" s="6">
        <v>25</v>
      </c>
      <c r="AM61" s="6">
        <v>37.5</v>
      </c>
      <c r="AR61" s="4" t="s">
        <v>138</v>
      </c>
      <c r="AS61" s="4" t="s">
        <v>282</v>
      </c>
      <c r="AT61" s="4" t="str">
        <f t="shared" si="6"/>
        <v>100-20-05-036-036-036  :  BEACH MART #036</v>
      </c>
      <c r="AU61" s="4"/>
      <c r="AV61" s="4"/>
      <c r="AW61" s="4"/>
      <c r="AX61" s="4"/>
      <c r="AY61" s="4"/>
    </row>
    <row r="62" spans="35:51" x14ac:dyDescent="0.2">
      <c r="AI62" s="61">
        <v>0.66666666666666663</v>
      </c>
      <c r="AJ62" s="6">
        <v>25</v>
      </c>
      <c r="AK62" s="60">
        <v>37.5</v>
      </c>
      <c r="AL62" s="6">
        <v>25</v>
      </c>
      <c r="AM62" s="6">
        <v>37.5</v>
      </c>
      <c r="AR62" s="4" t="s">
        <v>139</v>
      </c>
      <c r="AS62" s="4" t="s">
        <v>283</v>
      </c>
      <c r="AT62" s="4" t="str">
        <f t="shared" si="6"/>
        <v>100-20-05-037-037-037  :  ONEIDA MART #037</v>
      </c>
      <c r="AU62" s="4"/>
      <c r="AV62" s="4"/>
      <c r="AW62" s="4"/>
      <c r="AX62" s="4"/>
      <c r="AY62" s="4"/>
    </row>
    <row r="63" spans="35:51" x14ac:dyDescent="0.2">
      <c r="AI63" s="61">
        <v>0.67708333333333337</v>
      </c>
      <c r="AJ63" s="6">
        <v>25</v>
      </c>
      <c r="AK63" s="60">
        <v>50</v>
      </c>
      <c r="AL63" s="6">
        <v>25</v>
      </c>
      <c r="AM63" s="6">
        <v>37.5</v>
      </c>
      <c r="AR63" s="6" t="s">
        <v>123</v>
      </c>
      <c r="AS63" s="6" t="s">
        <v>124</v>
      </c>
      <c r="AT63" s="6" t="str">
        <f>+AR63&amp;"  :  "&amp;AS63</f>
        <v>100-20-05-010-010-010  :  INTERNET RETAILING (E-TAILING)</v>
      </c>
      <c r="AX63" s="4"/>
      <c r="AY63" s="4"/>
    </row>
    <row r="64" spans="35:51" x14ac:dyDescent="0.2">
      <c r="AI64" s="61">
        <v>0.6875</v>
      </c>
      <c r="AJ64" s="6">
        <v>25</v>
      </c>
      <c r="AK64" s="60">
        <v>50</v>
      </c>
      <c r="AL64" s="6">
        <v>25</v>
      </c>
      <c r="AM64" s="6">
        <v>37.5</v>
      </c>
      <c r="AR64" s="4" t="s">
        <v>140</v>
      </c>
      <c r="AS64" s="4" t="s">
        <v>293</v>
      </c>
      <c r="AT64" s="4" t="str">
        <f t="shared" si="6"/>
        <v>100-20-05-038-038-038  :  SAVON MAIN ST. #038</v>
      </c>
      <c r="AU64" s="4"/>
      <c r="AV64" s="4"/>
      <c r="AW64" s="4"/>
      <c r="AX64" s="4"/>
      <c r="AY64" s="4"/>
    </row>
    <row r="65" spans="35:52" x14ac:dyDescent="0.2">
      <c r="AI65" s="61">
        <v>0.69791666666666663</v>
      </c>
      <c r="AJ65" s="6">
        <v>25</v>
      </c>
      <c r="AK65" s="60">
        <v>50</v>
      </c>
      <c r="AL65" s="6">
        <v>25</v>
      </c>
      <c r="AM65" s="6">
        <v>37.5</v>
      </c>
      <c r="AR65" s="4" t="s">
        <v>141</v>
      </c>
      <c r="AS65" s="4" t="s">
        <v>294</v>
      </c>
      <c r="AT65" s="4" t="str">
        <f t="shared" si="6"/>
        <v>100-20-06-016-016-016  :  SNUG HARBOR</v>
      </c>
      <c r="AU65" s="4"/>
      <c r="AV65" s="4"/>
      <c r="AW65" s="4"/>
      <c r="AX65" s="4"/>
      <c r="AY65" s="4"/>
    </row>
    <row r="66" spans="35:52" x14ac:dyDescent="0.2">
      <c r="AI66" s="61">
        <v>0.70833333333333337</v>
      </c>
      <c r="AJ66" s="6">
        <v>25</v>
      </c>
      <c r="AK66" s="60">
        <v>50</v>
      </c>
      <c r="AL66" s="6">
        <v>25</v>
      </c>
      <c r="AM66" s="6">
        <v>37.5</v>
      </c>
      <c r="AR66" s="4" t="s">
        <v>142</v>
      </c>
      <c r="AS66" s="4" t="s">
        <v>143</v>
      </c>
      <c r="AT66" s="4" t="str">
        <f t="shared" si="6"/>
        <v>100-20-06-017-017-017  :  MARION MANOR</v>
      </c>
      <c r="AU66" s="4"/>
      <c r="AV66" s="4"/>
      <c r="AW66" s="4"/>
      <c r="AX66" s="4"/>
      <c r="AY66" s="4"/>
    </row>
    <row r="67" spans="35:52" x14ac:dyDescent="0.2">
      <c r="AI67" s="61">
        <v>0.71875</v>
      </c>
      <c r="AJ67" s="6">
        <v>12.5</v>
      </c>
      <c r="AK67" s="60">
        <v>50</v>
      </c>
      <c r="AL67" s="6">
        <v>25</v>
      </c>
      <c r="AM67" s="6">
        <v>37.5</v>
      </c>
      <c r="AR67" s="6" t="s">
        <v>121</v>
      </c>
      <c r="AS67" s="6" t="s">
        <v>122</v>
      </c>
      <c r="AT67" s="6" t="str">
        <f t="shared" ref="AT67:AT73" si="7">+AR67&amp;"  :  "&amp;AS67</f>
        <v>100-20-05-009-009-009  :  GRAVEL PIT</v>
      </c>
      <c r="AX67" s="4"/>
      <c r="AY67" s="4"/>
    </row>
    <row r="68" spans="35:52" x14ac:dyDescent="0.2">
      <c r="AI68" s="61">
        <v>0.72916666666666663</v>
      </c>
      <c r="AJ68" s="6">
        <v>12.5</v>
      </c>
      <c r="AK68" s="60">
        <v>50</v>
      </c>
      <c r="AL68" s="6">
        <v>25</v>
      </c>
      <c r="AM68" s="6">
        <v>37.5</v>
      </c>
      <c r="AR68" s="6" t="s">
        <v>117</v>
      </c>
      <c r="AS68" s="6" t="s">
        <v>118</v>
      </c>
      <c r="AT68" s="6" t="str">
        <f t="shared" si="7"/>
        <v>100-20-02-400-602-100  :  AGRICULTURE GENERAL ADMIN</v>
      </c>
      <c r="AY68" s="4"/>
    </row>
    <row r="69" spans="35:52" x14ac:dyDescent="0.2">
      <c r="AI69" s="61">
        <v>0.73958333333333337</v>
      </c>
      <c r="AJ69" s="6">
        <v>12.5</v>
      </c>
      <c r="AK69" s="60">
        <v>50</v>
      </c>
      <c r="AL69" s="6">
        <v>25</v>
      </c>
      <c r="AM69" s="6">
        <v>37.5</v>
      </c>
      <c r="AR69" s="4" t="s">
        <v>295</v>
      </c>
      <c r="AS69" s="4" t="s">
        <v>296</v>
      </c>
      <c r="AT69" s="4" t="str">
        <f t="shared" si="7"/>
        <v>220-20-08-220-220-003  :  SALMON ACRES</v>
      </c>
      <c r="AU69" s="4"/>
      <c r="AV69" s="4"/>
      <c r="AW69" s="4"/>
      <c r="AY69" s="4"/>
    </row>
    <row r="70" spans="35:52" x14ac:dyDescent="0.2">
      <c r="AI70" s="61">
        <v>0.75</v>
      </c>
      <c r="AJ70" s="6">
        <v>12.5</v>
      </c>
      <c r="AK70" s="60">
        <v>50</v>
      </c>
      <c r="AL70" s="6">
        <v>25</v>
      </c>
      <c r="AM70" s="6">
        <v>37.5</v>
      </c>
      <c r="AR70" s="4" t="s">
        <v>297</v>
      </c>
      <c r="AS70" s="4" t="s">
        <v>298</v>
      </c>
      <c r="AT70" s="4" t="str">
        <f t="shared" si="7"/>
        <v>100-20-02-400-602-227  :  GAMING PRESERVE</v>
      </c>
      <c r="AU70" s="4"/>
      <c r="AV70" s="4"/>
      <c r="AW70" s="4"/>
      <c r="AX70" s="4"/>
      <c r="AY70" s="4"/>
    </row>
    <row r="71" spans="35:52" x14ac:dyDescent="0.2">
      <c r="AI71" s="61">
        <v>0.76041666666666663</v>
      </c>
      <c r="AJ71" s="6">
        <v>12.5</v>
      </c>
      <c r="AK71" s="60">
        <v>50</v>
      </c>
      <c r="AL71" s="6">
        <v>12.5</v>
      </c>
      <c r="AM71" s="6">
        <v>50</v>
      </c>
      <c r="AR71" s="6" t="s">
        <v>202</v>
      </c>
      <c r="AS71" s="6" t="s">
        <v>203</v>
      </c>
      <c r="AT71" s="6" t="str">
        <f t="shared" si="7"/>
        <v>100-60-30-100-307-030  :  TRANSPORTATION CAR CARE CENTER</v>
      </c>
      <c r="AY71" s="4"/>
    </row>
    <row r="72" spans="35:52" x14ac:dyDescent="0.2">
      <c r="AI72" s="61">
        <v>0.77083333333333337</v>
      </c>
      <c r="AJ72" s="6">
        <v>12.5</v>
      </c>
      <c r="AK72" s="60">
        <v>50</v>
      </c>
      <c r="AL72" s="6">
        <v>12.5</v>
      </c>
      <c r="AM72" s="6">
        <v>50</v>
      </c>
      <c r="AR72" s="6" t="s">
        <v>204</v>
      </c>
      <c r="AS72" s="6" t="s">
        <v>300</v>
      </c>
      <c r="AT72" s="6" t="str">
        <f t="shared" si="7"/>
        <v>100-60-30-100-307-100  :  TRANSPORTATION SERVICES</v>
      </c>
      <c r="AY72" s="4"/>
    </row>
    <row r="73" spans="35:52" x14ac:dyDescent="0.2">
      <c r="AI73" s="61">
        <v>0.78125</v>
      </c>
      <c r="AJ73" s="6">
        <v>12.5</v>
      </c>
      <c r="AK73" s="60">
        <v>50</v>
      </c>
      <c r="AL73" s="6">
        <v>12.5</v>
      </c>
      <c r="AM73" s="6">
        <v>50</v>
      </c>
      <c r="AR73" s="6" t="s">
        <v>318</v>
      </c>
      <c r="AS73" s="6" t="s">
        <v>319</v>
      </c>
      <c r="AT73" s="6" t="str">
        <f t="shared" si="7"/>
        <v xml:space="preserve">100-20-10-001-145-100  :  PURCHASING </v>
      </c>
      <c r="AY73" s="4"/>
      <c r="AZ73" s="103"/>
    </row>
    <row r="74" spans="35:52" x14ac:dyDescent="0.2">
      <c r="AI74" s="61">
        <v>0.79166666666666663</v>
      </c>
      <c r="AJ74" s="6">
        <v>12.5</v>
      </c>
      <c r="AK74" s="60">
        <v>50</v>
      </c>
      <c r="AL74" s="6">
        <v>12.5</v>
      </c>
      <c r="AM74" s="6">
        <v>50</v>
      </c>
      <c r="AR74" s="6" t="s">
        <v>144</v>
      </c>
      <c r="AS74" s="6" t="s">
        <v>145</v>
      </c>
      <c r="AT74" s="6" t="str">
        <f t="shared" ref="AT74:AT102" si="8">+AR74&amp;"  :  "&amp;AS74</f>
        <v>100-30-15-670-510-100  :  HOUSING CORPORATION-HUD</v>
      </c>
      <c r="AX74" s="4"/>
      <c r="AY74" s="4"/>
      <c r="AZ74" s="103"/>
    </row>
    <row r="75" spans="35:52" x14ac:dyDescent="0.2">
      <c r="AI75" s="61">
        <v>0.80208333333333337</v>
      </c>
      <c r="AJ75" s="6">
        <v>12.5</v>
      </c>
      <c r="AK75" s="60">
        <v>50</v>
      </c>
      <c r="AL75" s="6">
        <v>12.5</v>
      </c>
      <c r="AM75" s="6">
        <v>50</v>
      </c>
      <c r="AR75" s="6" t="s">
        <v>334</v>
      </c>
      <c r="AS75" s="6" t="s">
        <v>67</v>
      </c>
      <c r="AT75" s="6" t="str">
        <f t="shared" si="8"/>
        <v>100-20-10-001-302-165  :  CONSTRUCTION</v>
      </c>
      <c r="AX75" s="4"/>
      <c r="AY75" s="4"/>
      <c r="AZ75" s="103"/>
    </row>
    <row r="76" spans="35:52" x14ac:dyDescent="0.2">
      <c r="AI76" s="61">
        <v>0.8125</v>
      </c>
      <c r="AJ76" s="6">
        <v>12.5</v>
      </c>
      <c r="AK76" s="60">
        <v>50</v>
      </c>
      <c r="AL76" s="6">
        <v>12.5</v>
      </c>
      <c r="AM76" s="6">
        <v>50</v>
      </c>
      <c r="AR76" s="6" t="s">
        <v>146</v>
      </c>
      <c r="AS76" s="6" t="s">
        <v>147</v>
      </c>
      <c r="AT76" s="6" t="str">
        <f t="shared" si="8"/>
        <v>100-30-15-671-210-100  :  NATION RENTALS</v>
      </c>
      <c r="AZ76" s="103"/>
    </row>
    <row r="77" spans="35:52" x14ac:dyDescent="0.2">
      <c r="AI77" s="61">
        <v>0.82291666666666663</v>
      </c>
      <c r="AJ77" s="6">
        <v>12.5</v>
      </c>
      <c r="AK77" s="60">
        <v>50</v>
      </c>
      <c r="AL77" s="6">
        <v>12.5</v>
      </c>
      <c r="AM77" s="6">
        <v>50</v>
      </c>
      <c r="AR77" s="6" t="s">
        <v>148</v>
      </c>
      <c r="AS77" s="6" t="s">
        <v>149</v>
      </c>
      <c r="AT77" s="6" t="str">
        <f t="shared" si="8"/>
        <v>100-30-15-671-510-100  :  HOUSING-NATION</v>
      </c>
      <c r="AZ77" s="103"/>
    </row>
    <row r="78" spans="35:52" x14ac:dyDescent="0.2">
      <c r="AI78" s="61">
        <v>0.83333333333333337</v>
      </c>
      <c r="AJ78" s="6">
        <v>12.5</v>
      </c>
      <c r="AK78" s="60">
        <v>50</v>
      </c>
      <c r="AL78" s="6">
        <v>12.5</v>
      </c>
      <c r="AM78" s="6">
        <v>50</v>
      </c>
      <c r="AR78" s="6" t="s">
        <v>150</v>
      </c>
      <c r="AS78" s="6" t="s">
        <v>337</v>
      </c>
      <c r="AT78" s="6" t="str">
        <f t="shared" si="8"/>
        <v>100-30-15-671-510-192  :  HOUSING - NATION -ADMINISTRATOR</v>
      </c>
      <c r="AY78" s="4"/>
      <c r="AZ78" s="103"/>
    </row>
    <row r="79" spans="35:52" x14ac:dyDescent="0.2">
      <c r="AI79" s="61">
        <v>0.84375</v>
      </c>
      <c r="AJ79" s="6">
        <v>12.5</v>
      </c>
      <c r="AK79" s="60">
        <v>50</v>
      </c>
      <c r="AL79" s="6">
        <v>12.5</v>
      </c>
      <c r="AM79" s="6">
        <v>50</v>
      </c>
      <c r="AR79" s="6" t="s">
        <v>151</v>
      </c>
      <c r="AS79" s="6" t="s">
        <v>324</v>
      </c>
      <c r="AT79" s="6" t="str">
        <f t="shared" si="8"/>
        <v xml:space="preserve">100-40-20-100-601-100  :  FAMILY SERVICES ADMIN </v>
      </c>
      <c r="AY79" s="4"/>
      <c r="AZ79" s="103"/>
    </row>
    <row r="80" spans="35:52" x14ac:dyDescent="0.2">
      <c r="AI80" s="61">
        <v>0.85416666666666663</v>
      </c>
      <c r="AJ80" s="6">
        <v>12.5</v>
      </c>
      <c r="AK80" s="60">
        <v>50</v>
      </c>
      <c r="AL80" s="6">
        <v>12.5</v>
      </c>
      <c r="AM80" s="6">
        <v>50</v>
      </c>
      <c r="AR80" s="6" t="s">
        <v>182</v>
      </c>
      <c r="AS80" s="6" t="s">
        <v>325</v>
      </c>
      <c r="AT80" s="6" t="str">
        <f>+AR80&amp;"  :  "&amp;AS80</f>
        <v>100-40-20-714-601-100  :  FAMILY SERVICES GRANT</v>
      </c>
      <c r="AZ80" s="103"/>
    </row>
    <row r="81" spans="35:52" x14ac:dyDescent="0.2">
      <c r="AI81" s="61">
        <v>0.86458333333333337</v>
      </c>
      <c r="AJ81" s="6">
        <v>12.5</v>
      </c>
      <c r="AK81" s="60">
        <v>50</v>
      </c>
      <c r="AL81" s="6">
        <v>12.5</v>
      </c>
      <c r="AM81" s="6">
        <v>50</v>
      </c>
      <c r="AR81" s="6" t="s">
        <v>152</v>
      </c>
      <c r="AS81" s="6" t="s">
        <v>153</v>
      </c>
      <c r="AT81" s="6" t="str">
        <f t="shared" si="8"/>
        <v>100-40-20-100-601-235  :  ELDERS PROGRAM</v>
      </c>
      <c r="AZ81" s="103"/>
    </row>
    <row r="82" spans="35:52" x14ac:dyDescent="0.2">
      <c r="AI82" s="61">
        <v>0.875</v>
      </c>
      <c r="AJ82" s="6">
        <v>12.5</v>
      </c>
      <c r="AK82" s="60">
        <v>50</v>
      </c>
      <c r="AL82" s="6">
        <v>12.5</v>
      </c>
      <c r="AM82" s="6">
        <v>50</v>
      </c>
      <c r="AR82" s="6" t="s">
        <v>154</v>
      </c>
      <c r="AS82" s="6" t="s">
        <v>155</v>
      </c>
      <c r="AT82" s="6" t="str">
        <f t="shared" si="8"/>
        <v>100-40-20-100-601-245  :  COUNSELING PRGM</v>
      </c>
      <c r="AZ82" s="103"/>
    </row>
    <row r="83" spans="35:52" x14ac:dyDescent="0.2">
      <c r="AI83" s="61">
        <v>0.88541666666666663</v>
      </c>
      <c r="AJ83" s="6">
        <v>12.5</v>
      </c>
      <c r="AK83" s="60">
        <v>50</v>
      </c>
      <c r="AL83" s="6">
        <v>12.5</v>
      </c>
      <c r="AM83" s="6">
        <v>50</v>
      </c>
      <c r="AR83" s="6" t="s">
        <v>183</v>
      </c>
      <c r="AS83" s="6" t="s">
        <v>163</v>
      </c>
      <c r="AT83" s="6" t="str">
        <f>+AR83&amp;"  :  "&amp;AS83</f>
        <v>100-40-20-714-601-245  :  COUNSELING PROGRAM</v>
      </c>
      <c r="AZ83" s="103"/>
    </row>
    <row r="84" spans="35:52" x14ac:dyDescent="0.2">
      <c r="AI84" s="61">
        <v>0.89583333333333337</v>
      </c>
      <c r="AJ84" s="6">
        <v>12.5</v>
      </c>
      <c r="AK84" s="60">
        <v>50</v>
      </c>
      <c r="AL84" s="6">
        <v>12.5</v>
      </c>
      <c r="AM84" s="6">
        <v>50</v>
      </c>
      <c r="AR84" s="6" t="s">
        <v>157</v>
      </c>
      <c r="AS84" s="6" t="s">
        <v>326</v>
      </c>
      <c r="AT84" s="6" t="str">
        <f t="shared" si="8"/>
        <v xml:space="preserve">100-40-20-100-604-100  :  RECREATION &amp; YOUTH ADMIN </v>
      </c>
      <c r="AZ84" s="103"/>
    </row>
    <row r="85" spans="35:52" x14ac:dyDescent="0.2">
      <c r="AI85" s="61">
        <v>0.90625</v>
      </c>
      <c r="AJ85" s="6">
        <v>12.5</v>
      </c>
      <c r="AK85" s="60">
        <v>50</v>
      </c>
      <c r="AL85" s="6">
        <v>12.5</v>
      </c>
      <c r="AM85" s="6">
        <v>50</v>
      </c>
      <c r="AR85" s="6" t="s">
        <v>158</v>
      </c>
      <c r="AS85" s="6" t="s">
        <v>159</v>
      </c>
      <c r="AT85" s="6" t="str">
        <f t="shared" si="8"/>
        <v>100-40-20-100-604-211  :  SUMMER YOUTH PROGRAM</v>
      </c>
      <c r="AZ85" s="103"/>
    </row>
    <row r="86" spans="35:52" x14ac:dyDescent="0.2">
      <c r="AI86" s="61">
        <v>0.91666666666666663</v>
      </c>
      <c r="AJ86" s="6">
        <v>12.5</v>
      </c>
      <c r="AK86" s="60">
        <v>50</v>
      </c>
      <c r="AL86" s="6">
        <v>12.5</v>
      </c>
      <c r="AM86" s="6">
        <v>50</v>
      </c>
      <c r="AR86" s="6" t="s">
        <v>160</v>
      </c>
      <c r="AS86" s="6" t="s">
        <v>161</v>
      </c>
      <c r="AT86" s="6" t="str">
        <f t="shared" si="8"/>
        <v>100-40-20-100-604-215  :  RECREATION PRGM</v>
      </c>
      <c r="AZ86" s="103"/>
    </row>
    <row r="87" spans="35:52" x14ac:dyDescent="0.2">
      <c r="AI87" s="61">
        <v>0.92708333333333337</v>
      </c>
      <c r="AJ87" s="6">
        <v>12.5</v>
      </c>
      <c r="AK87" s="60">
        <v>62.5</v>
      </c>
      <c r="AL87" s="6">
        <v>12.5</v>
      </c>
      <c r="AM87" s="6">
        <v>50</v>
      </c>
      <c r="AR87" s="6" t="s">
        <v>162</v>
      </c>
      <c r="AS87" s="6" t="s">
        <v>328</v>
      </c>
      <c r="AT87" s="6" t="str">
        <f t="shared" si="8"/>
        <v>100-40-20-100-604-245  :  YOUTH DEVELOPMENT</v>
      </c>
      <c r="AZ87" s="103"/>
    </row>
    <row r="88" spans="35:52" x14ac:dyDescent="0.2">
      <c r="AI88" s="61">
        <v>0.9375</v>
      </c>
      <c r="AJ88" s="6">
        <v>12.5</v>
      </c>
      <c r="AK88" s="60">
        <v>62.5</v>
      </c>
      <c r="AL88" s="6">
        <v>12.5</v>
      </c>
      <c r="AM88" s="6">
        <v>50</v>
      </c>
      <c r="AR88" s="6" t="s">
        <v>164</v>
      </c>
      <c r="AS88" s="6" t="s">
        <v>323</v>
      </c>
      <c r="AT88" s="6" t="str">
        <f t="shared" si="8"/>
        <v>100-40-20-100-605-100  :  GOVT PROGRAMS ADMINISTRATION</v>
      </c>
      <c r="AZ88" s="103"/>
    </row>
    <row r="89" spans="35:52" x14ac:dyDescent="0.2">
      <c r="AI89" s="61">
        <v>0.94791666666666663</v>
      </c>
      <c r="AJ89" s="6">
        <v>12.5</v>
      </c>
      <c r="AK89" s="60">
        <v>62.5</v>
      </c>
      <c r="AL89" s="6">
        <v>12.5</v>
      </c>
      <c r="AM89" s="6">
        <v>50</v>
      </c>
      <c r="AR89" s="6" t="s">
        <v>185</v>
      </c>
      <c r="AS89" s="6" t="s">
        <v>179</v>
      </c>
      <c r="AT89" s="6" t="str">
        <f>+AR89&amp;"  :  "&amp;AS89</f>
        <v>100-40-20-714-605-100  :  PROGRAM</v>
      </c>
      <c r="AZ89" s="103"/>
    </row>
    <row r="90" spans="35:52" x14ac:dyDescent="0.2">
      <c r="AI90" s="61">
        <v>0.95833333333333337</v>
      </c>
      <c r="AJ90" s="6">
        <v>12.5</v>
      </c>
      <c r="AK90" s="60">
        <v>62.5</v>
      </c>
      <c r="AL90" s="6">
        <v>12.5</v>
      </c>
      <c r="AM90" s="6">
        <v>50</v>
      </c>
      <c r="AR90" s="6" t="s">
        <v>165</v>
      </c>
      <c r="AS90" s="6" t="s">
        <v>327</v>
      </c>
      <c r="AT90" s="6" t="str">
        <f t="shared" si="8"/>
        <v>100-40-20-100-606-100  :  EDUCATION GENERAL ADMIN</v>
      </c>
      <c r="AZ90" s="103"/>
    </row>
    <row r="91" spans="35:52" x14ac:dyDescent="0.2">
      <c r="AI91" s="61">
        <v>0.96875</v>
      </c>
      <c r="AJ91" s="6">
        <v>12.5</v>
      </c>
      <c r="AK91" s="60">
        <v>62.5</v>
      </c>
      <c r="AL91" s="6">
        <v>12.5</v>
      </c>
      <c r="AM91" s="6">
        <v>50</v>
      </c>
      <c r="AR91" s="6" t="s">
        <v>166</v>
      </c>
      <c r="AS91" s="6" t="s">
        <v>167</v>
      </c>
      <c r="AT91" s="6" t="str">
        <f t="shared" si="8"/>
        <v>100-40-20-100-606-230  :  EARLY CHILDHOOD PRGM</v>
      </c>
      <c r="AZ91" s="103"/>
    </row>
    <row r="92" spans="35:52" x14ac:dyDescent="0.2">
      <c r="AI92" s="61">
        <v>0.97916666666666663</v>
      </c>
      <c r="AJ92" s="6">
        <v>12.5</v>
      </c>
      <c r="AK92" s="60">
        <v>62.5</v>
      </c>
      <c r="AL92" s="6">
        <v>12.5</v>
      </c>
      <c r="AM92" s="6">
        <v>50</v>
      </c>
      <c r="AR92" s="6" t="s">
        <v>168</v>
      </c>
      <c r="AS92" s="6" t="s">
        <v>169</v>
      </c>
      <c r="AT92" s="6" t="str">
        <f t="shared" si="8"/>
        <v>100-40-20-100-607-100  :  HEALTH ADMIN PROGRAM</v>
      </c>
    </row>
    <row r="93" spans="35:52" x14ac:dyDescent="0.2">
      <c r="AI93" s="61">
        <v>0.98958333333333337</v>
      </c>
      <c r="AJ93" s="6">
        <v>12.5</v>
      </c>
      <c r="AK93" s="60">
        <v>62.5</v>
      </c>
      <c r="AL93" s="6">
        <v>12.5</v>
      </c>
      <c r="AM93" s="6">
        <v>50</v>
      </c>
      <c r="AR93" s="6" t="s">
        <v>170</v>
      </c>
      <c r="AS93" s="6" t="s">
        <v>171</v>
      </c>
      <c r="AT93" s="6" t="str">
        <f t="shared" si="8"/>
        <v>100-40-20-100-607-270  :  COMMUNITY HEALTH PROGRAM</v>
      </c>
    </row>
    <row r="94" spans="35:52" x14ac:dyDescent="0.2">
      <c r="AI94" s="61">
        <v>0.99930555555555556</v>
      </c>
      <c r="AJ94" s="6">
        <v>12.5</v>
      </c>
      <c r="AK94" s="60">
        <v>62.5</v>
      </c>
      <c r="AL94" s="6">
        <v>12.5</v>
      </c>
      <c r="AM94" s="6">
        <v>50</v>
      </c>
      <c r="AR94" s="6" t="s">
        <v>172</v>
      </c>
      <c r="AS94" s="6" t="s">
        <v>173</v>
      </c>
      <c r="AT94" s="6" t="str">
        <f t="shared" si="8"/>
        <v>100-40-20-100-607-275  :  HEALTH CLINIC PROGRAM</v>
      </c>
    </row>
    <row r="95" spans="35:52" x14ac:dyDescent="0.2">
      <c r="AI95" s="61"/>
      <c r="AR95" s="6" t="s">
        <v>174</v>
      </c>
      <c r="AS95" s="6" t="s">
        <v>181</v>
      </c>
      <c r="AT95" s="6" t="str">
        <f t="shared" si="8"/>
        <v>100-40-20-100-607-276  :  DENTAL</v>
      </c>
    </row>
    <row r="96" spans="35:52" x14ac:dyDescent="0.2">
      <c r="AI96" s="61"/>
      <c r="AR96" s="6" t="s">
        <v>175</v>
      </c>
      <c r="AS96" s="6" t="s">
        <v>176</v>
      </c>
      <c r="AT96" s="6" t="str">
        <f t="shared" si="8"/>
        <v>100-40-20-100-607-280  :  NUTRITION PRGM</v>
      </c>
    </row>
    <row r="97" spans="35:46" x14ac:dyDescent="0.2">
      <c r="AI97" s="61"/>
      <c r="AR97" s="6" t="s">
        <v>186</v>
      </c>
      <c r="AS97" s="6" t="s">
        <v>187</v>
      </c>
      <c r="AT97" s="6" t="str">
        <f>+AR97&amp;"  :  "&amp;AS97</f>
        <v>100-40-20-714-607-100  :  HEALTH ADMINISTRATION PROGRAM</v>
      </c>
    </row>
    <row r="98" spans="35:46" x14ac:dyDescent="0.2">
      <c r="AI98" s="61"/>
      <c r="AR98" s="6" t="s">
        <v>188</v>
      </c>
      <c r="AS98" s="6" t="s">
        <v>171</v>
      </c>
      <c r="AT98" s="6" t="str">
        <f>+AR98&amp;"  :  "&amp;AS98</f>
        <v>100-40-20-714-607-270  :  COMMUNITY HEALTH PROGRAM</v>
      </c>
    </row>
    <row r="99" spans="35:46" x14ac:dyDescent="0.2">
      <c r="AI99" s="61"/>
      <c r="AR99" s="6" t="s">
        <v>189</v>
      </c>
      <c r="AS99" s="6" t="s">
        <v>190</v>
      </c>
      <c r="AT99" s="6" t="str">
        <f>+AR99&amp;"  :  "&amp;AS99</f>
        <v>100-40-20-714-607-275  :  MEDICAL</v>
      </c>
    </row>
    <row r="100" spans="35:46" x14ac:dyDescent="0.2">
      <c r="AI100" s="61"/>
      <c r="AR100" s="6" t="s">
        <v>177</v>
      </c>
      <c r="AS100" s="6" t="s">
        <v>156</v>
      </c>
      <c r="AT100" s="6" t="str">
        <f t="shared" si="8"/>
        <v>100-40-20-100-608-100  :  GENERAL ADMINISTRATION PROGRAM</v>
      </c>
    </row>
    <row r="101" spans="35:46" x14ac:dyDescent="0.2">
      <c r="AI101" s="61"/>
      <c r="AR101" s="6" t="s">
        <v>178</v>
      </c>
      <c r="AS101" s="6" t="s">
        <v>338</v>
      </c>
      <c r="AT101" s="6" t="str">
        <f t="shared" si="8"/>
        <v>100-40-20-100-609-100  :  CHILDREN &amp; ELDERS ADMIN</v>
      </c>
    </row>
    <row r="102" spans="35:46" x14ac:dyDescent="0.2">
      <c r="AI102" s="61"/>
      <c r="AR102" s="6" t="s">
        <v>180</v>
      </c>
      <c r="AS102" s="6" t="s">
        <v>339</v>
      </c>
      <c r="AT102" s="6" t="str">
        <f t="shared" si="8"/>
        <v>100-40-20-617-604-211  :  REC &amp; YOUTH - SUMMER YOUTH</v>
      </c>
    </row>
    <row r="103" spans="35:46" x14ac:dyDescent="0.2">
      <c r="AI103" s="61"/>
      <c r="AR103" s="6" t="s">
        <v>184</v>
      </c>
      <c r="AS103" s="6" t="s">
        <v>163</v>
      </c>
      <c r="AT103" s="6" t="str">
        <f>+AR103&amp;"  :  "&amp;AS103</f>
        <v>100-40-20-714-604-245  :  COUNSELING PROGRAM</v>
      </c>
    </row>
    <row r="104" spans="35:46" x14ac:dyDescent="0.2">
      <c r="AI104" s="61"/>
      <c r="AR104" s="6" t="s">
        <v>191</v>
      </c>
      <c r="AS104" s="6" t="s">
        <v>313</v>
      </c>
      <c r="AT104" s="6" t="str">
        <f t="shared" ref="AT104:AT112" si="9">+AR104&amp;"  :  "&amp;AS104</f>
        <v>100-60-10-100-509-350  :  FOUR DIRECTIONS HOLLYWOOD</v>
      </c>
    </row>
    <row r="105" spans="35:46" x14ac:dyDescent="0.2">
      <c r="AI105" s="61"/>
      <c r="AR105" s="6" t="s">
        <v>192</v>
      </c>
      <c r="AS105" s="6" t="s">
        <v>314</v>
      </c>
      <c r="AT105" s="6" t="str">
        <f t="shared" si="9"/>
        <v>100-60-10-100-509-351  :  FOUR DIRECTIONS PANASONIC</v>
      </c>
    </row>
    <row r="106" spans="35:46" x14ac:dyDescent="0.2">
      <c r="AI106" s="61"/>
      <c r="AR106" s="6" t="s">
        <v>193</v>
      </c>
      <c r="AS106" s="6" t="s">
        <v>315</v>
      </c>
      <c r="AT106" s="6" t="str">
        <f t="shared" si="9"/>
        <v>100-60-10-100-509-352  :  FOUR DIRECTIONS FILM</v>
      </c>
    </row>
    <row r="107" spans="35:46" x14ac:dyDescent="0.2">
      <c r="AI107" s="61"/>
      <c r="AR107" s="6" t="s">
        <v>194</v>
      </c>
      <c r="AS107" s="6" t="s">
        <v>316</v>
      </c>
      <c r="AT107" s="6" t="str">
        <f t="shared" si="9"/>
        <v>100-60-10-100-509-353  :  FOUR DIRECTIONS TELEVISION</v>
      </c>
    </row>
    <row r="108" spans="35:46" x14ac:dyDescent="0.2">
      <c r="AI108" s="61"/>
      <c r="AR108" s="6" t="s">
        <v>195</v>
      </c>
      <c r="AS108" s="6" t="s">
        <v>317</v>
      </c>
      <c r="AT108" s="6" t="str">
        <f t="shared" si="9"/>
        <v>100-60-10-100-509-354  :  FOUR DIRECTIONS MULTI-MEDIA</v>
      </c>
    </row>
    <row r="109" spans="35:46" x14ac:dyDescent="0.2">
      <c r="AI109" s="61"/>
      <c r="AR109" s="6" t="s">
        <v>196</v>
      </c>
      <c r="AS109" s="6" t="s">
        <v>197</v>
      </c>
      <c r="AT109" s="6" t="str">
        <f t="shared" si="9"/>
        <v>100-60-30-100-301-100  :  PUBLIC SAFETY GENERAL ADMIN</v>
      </c>
    </row>
    <row r="110" spans="35:46" x14ac:dyDescent="0.2">
      <c r="AI110" s="61"/>
      <c r="AR110" s="6" t="s">
        <v>198</v>
      </c>
      <c r="AS110" s="6" t="s">
        <v>199</v>
      </c>
      <c r="AT110" s="6" t="str">
        <f t="shared" si="9"/>
        <v>100-60-30-100-302-165  :  CONSTRUCTION PRGM</v>
      </c>
    </row>
    <row r="111" spans="35:46" x14ac:dyDescent="0.2">
      <c r="AI111" s="61"/>
      <c r="AR111" s="6" t="s">
        <v>200</v>
      </c>
      <c r="AS111" s="6" t="s">
        <v>321</v>
      </c>
      <c r="AT111" s="6" t="str">
        <f t="shared" si="9"/>
        <v>100-60-30-100-303-100  :  FACILITIES</v>
      </c>
    </row>
    <row r="112" spans="35:46" x14ac:dyDescent="0.2">
      <c r="AI112" s="61"/>
      <c r="AR112" s="6" t="s">
        <v>201</v>
      </c>
      <c r="AS112" s="6" t="s">
        <v>320</v>
      </c>
      <c r="AT112" s="6" t="str">
        <f t="shared" si="9"/>
        <v xml:space="preserve">100-60-30-100-305-100  :  LAW ENFORCEMENT ADMIN </v>
      </c>
    </row>
    <row r="113" spans="35:46" x14ac:dyDescent="0.2">
      <c r="AI113" s="61"/>
      <c r="AR113" s="6" t="s">
        <v>205</v>
      </c>
      <c r="AS113" s="6" t="s">
        <v>311</v>
      </c>
      <c r="AT113" s="6" t="str">
        <f t="shared" ref="AT113:AT154" si="10">+AR113&amp;"  :  "&amp;AS113</f>
        <v xml:space="preserve">100-60-35-100-401-100  :  LEGAL ADMINISTRATION </v>
      </c>
    </row>
    <row r="114" spans="35:46" x14ac:dyDescent="0.2">
      <c r="AI114" s="61"/>
      <c r="AR114" s="6" t="s">
        <v>206</v>
      </c>
      <c r="AS114" s="6" t="s">
        <v>310</v>
      </c>
      <c r="AT114" s="6" t="str">
        <f t="shared" si="10"/>
        <v>100-60-35-100-401-190  :  HISTORY</v>
      </c>
    </row>
    <row r="115" spans="35:46" x14ac:dyDescent="0.2">
      <c r="AI115" s="61"/>
      <c r="AR115" s="6" t="s">
        <v>207</v>
      </c>
      <c r="AS115" s="6" t="s">
        <v>208</v>
      </c>
      <c r="AT115" s="6" t="str">
        <f t="shared" si="10"/>
        <v>100-60-35-100-401-191  :  ARCHIVES/RECORDS PRESERV PRGM</v>
      </c>
    </row>
    <row r="116" spans="35:46" x14ac:dyDescent="0.2">
      <c r="AI116" s="61"/>
      <c r="AR116" s="6" t="s">
        <v>209</v>
      </c>
      <c r="AS116" s="6" t="s">
        <v>340</v>
      </c>
      <c r="AT116" s="6" t="str">
        <f t="shared" si="10"/>
        <v>100-60-35-100-401-200  :  LEGAL SERVICES</v>
      </c>
    </row>
    <row r="117" spans="35:46" x14ac:dyDescent="0.2">
      <c r="AI117" s="61"/>
      <c r="AR117" s="6" t="s">
        <v>210</v>
      </c>
      <c r="AS117" s="6" t="s">
        <v>211</v>
      </c>
      <c r="AT117" s="6" t="str">
        <f t="shared" si="10"/>
        <v>100-60-35-100-402-180  :  CLAIMS COMMISSION PRGM</v>
      </c>
    </row>
    <row r="118" spans="35:46" x14ac:dyDescent="0.2">
      <c r="AI118" s="61"/>
      <c r="AR118" s="6" t="s">
        <v>212</v>
      </c>
      <c r="AS118" s="6" t="s">
        <v>312</v>
      </c>
      <c r="AT118" s="6" t="str">
        <f t="shared" si="10"/>
        <v xml:space="preserve">100-60-35-100-402-185  :  NATION COURT </v>
      </c>
    </row>
    <row r="119" spans="35:46" x14ac:dyDescent="0.2">
      <c r="AI119" s="61"/>
      <c r="AR119" s="6" t="s">
        <v>213</v>
      </c>
      <c r="AS119" s="6" t="s">
        <v>322</v>
      </c>
      <c r="AT119" s="6" t="str">
        <f t="shared" si="10"/>
        <v xml:space="preserve">100-60-40-100-101-100  :  NATION HUMAN RESOURCES ADMINISTRATION </v>
      </c>
    </row>
    <row r="120" spans="35:46" x14ac:dyDescent="0.2">
      <c r="AI120" s="61"/>
      <c r="AR120" s="6" t="s">
        <v>214</v>
      </c>
      <c r="AS120" s="6" t="s">
        <v>215</v>
      </c>
      <c r="AT120" s="6" t="str">
        <f t="shared" si="10"/>
        <v>100-60-40-100-102-100  :  GENERAL OFFICE MGT ADMIN PRGM</v>
      </c>
    </row>
    <row r="121" spans="35:46" x14ac:dyDescent="0.2">
      <c r="AI121" s="61"/>
      <c r="AR121" s="6" t="s">
        <v>216</v>
      </c>
      <c r="AS121" s="6" t="s">
        <v>304</v>
      </c>
      <c r="AT121" s="6" t="str">
        <f t="shared" si="10"/>
        <v xml:space="preserve">100-60-45-100-150-100  :  FINANCE DEPT </v>
      </c>
    </row>
    <row r="122" spans="35:46" x14ac:dyDescent="0.2">
      <c r="AI122" s="61"/>
      <c r="AR122" s="6" t="s">
        <v>217</v>
      </c>
      <c r="AS122" s="6" t="s">
        <v>305</v>
      </c>
      <c r="AT122" s="6" t="str">
        <f t="shared" si="10"/>
        <v>100-60-45-100-150-151  :  TSCR FINANCE</v>
      </c>
    </row>
    <row r="123" spans="35:46" x14ac:dyDescent="0.2">
      <c r="AI123" s="61"/>
      <c r="AR123" s="6" t="s">
        <v>218</v>
      </c>
      <c r="AS123" s="6" t="s">
        <v>306</v>
      </c>
      <c r="AT123" s="6" t="str">
        <f t="shared" si="10"/>
        <v>100-60-45-100-150-152  :  INTERNAL AUDIT</v>
      </c>
    </row>
    <row r="124" spans="35:46" x14ac:dyDescent="0.2">
      <c r="AI124" s="61"/>
      <c r="AR124" s="6" t="s">
        <v>219</v>
      </c>
      <c r="AS124" s="6" t="s">
        <v>220</v>
      </c>
      <c r="AT124" s="6" t="str">
        <f t="shared" si="10"/>
        <v>100-60-45-100-150-154  :  INSURANCE DEPT</v>
      </c>
    </row>
    <row r="125" spans="35:46" x14ac:dyDescent="0.2">
      <c r="AI125" s="61"/>
      <c r="AR125" s="6" t="s">
        <v>221</v>
      </c>
      <c r="AS125" s="6" t="s">
        <v>309</v>
      </c>
      <c r="AT125" s="6" t="str">
        <f t="shared" si="10"/>
        <v>100-60-45-100-204-100  :  TELECOM</v>
      </c>
    </row>
    <row r="126" spans="35:46" x14ac:dyDescent="0.2">
      <c r="AI126" s="61"/>
      <c r="AR126" s="6" t="s">
        <v>222</v>
      </c>
      <c r="AS126" s="6" t="s">
        <v>223</v>
      </c>
      <c r="AT126" s="6" t="str">
        <f t="shared" si="10"/>
        <v>100-60-45-100-204-165  :  TELECOM - CONSTRUCTION</v>
      </c>
    </row>
    <row r="127" spans="35:46" x14ac:dyDescent="0.2">
      <c r="AI127" s="61"/>
      <c r="AR127" s="6" t="s">
        <v>224</v>
      </c>
      <c r="AS127" s="6" t="s">
        <v>225</v>
      </c>
      <c r="AT127" s="6" t="str">
        <f t="shared" si="10"/>
        <v>100-60-45-100-205-100  :  PAYROLL DEPARTMENT</v>
      </c>
    </row>
    <row r="128" spans="35:46" x14ac:dyDescent="0.2">
      <c r="AI128" s="61"/>
      <c r="AR128" s="6" t="s">
        <v>226</v>
      </c>
      <c r="AS128" s="6" t="s">
        <v>307</v>
      </c>
      <c r="AT128" s="6" t="str">
        <f t="shared" si="10"/>
        <v>100-60-45-100-207-100  :  TREASURY &amp; BUDGET</v>
      </c>
    </row>
    <row r="129" spans="35:46" x14ac:dyDescent="0.2">
      <c r="AI129" s="61"/>
      <c r="AR129" s="6" t="s">
        <v>227</v>
      </c>
      <c r="AS129" s="6" t="s">
        <v>228</v>
      </c>
      <c r="AT129" s="6" t="str">
        <f t="shared" si="10"/>
        <v>100-60-45-100-208-286  :  INTERNET SERVICES</v>
      </c>
    </row>
    <row r="130" spans="35:46" x14ac:dyDescent="0.2">
      <c r="AI130" s="61"/>
      <c r="AR130" s="6" t="s">
        <v>229</v>
      </c>
      <c r="AS130" s="6" t="s">
        <v>230</v>
      </c>
      <c r="AT130" s="6" t="str">
        <f t="shared" si="10"/>
        <v>100-60-45-100-208-288  :  WEB MEDIA GROUP</v>
      </c>
    </row>
    <row r="131" spans="35:46" x14ac:dyDescent="0.2">
      <c r="AI131" s="61"/>
      <c r="AR131" s="6" t="s">
        <v>232</v>
      </c>
      <c r="AS131" s="6" t="s">
        <v>341</v>
      </c>
      <c r="AT131" s="6" t="str">
        <f t="shared" si="10"/>
        <v xml:space="preserve">100-60-50-100-501-100  :  EXECUTIVE OFFICE ADMINISTRATION </v>
      </c>
    </row>
    <row r="132" spans="35:46" x14ac:dyDescent="0.2">
      <c r="AI132" s="61"/>
      <c r="AR132" s="6" t="s">
        <v>233</v>
      </c>
      <c r="AS132" s="6" t="s">
        <v>234</v>
      </c>
      <c r="AT132" s="6" t="str">
        <f t="shared" si="10"/>
        <v>100-60-50-100-501-101  :  GOVERNMENTAL RELATIONS</v>
      </c>
    </row>
    <row r="133" spans="35:46" x14ac:dyDescent="0.2">
      <c r="AI133" s="61"/>
      <c r="AR133" s="6" t="s">
        <v>235</v>
      </c>
      <c r="AS133" s="6" t="s">
        <v>236</v>
      </c>
      <c r="AT133" s="6" t="str">
        <f t="shared" si="10"/>
        <v>100-60-50-100-501-194  :  TOURISM &amp; SPECIAL EVENTS</v>
      </c>
    </row>
    <row r="134" spans="35:46" x14ac:dyDescent="0.2">
      <c r="AI134" s="61"/>
      <c r="AR134" s="6" t="s">
        <v>237</v>
      </c>
      <c r="AS134" s="6" t="s">
        <v>238</v>
      </c>
      <c r="AT134" s="6" t="str">
        <f t="shared" si="10"/>
        <v>100-60-50-100-501-195  :  MEDIA SERVICES PROGRAM</v>
      </c>
    </row>
    <row r="135" spans="35:46" x14ac:dyDescent="0.2">
      <c r="AI135" s="61"/>
      <c r="AR135" s="6" t="s">
        <v>239</v>
      </c>
      <c r="AS135" s="6" t="s">
        <v>240</v>
      </c>
      <c r="AT135" s="6" t="str">
        <f t="shared" si="10"/>
        <v>100-60-50-100-501-196  :  EDITORIAL SERVICES PROGRAM</v>
      </c>
    </row>
    <row r="136" spans="35:46" x14ac:dyDescent="0.2">
      <c r="AI136" s="61"/>
      <c r="AR136" s="6" t="s">
        <v>241</v>
      </c>
      <c r="AS136" s="6" t="s">
        <v>242</v>
      </c>
      <c r="AT136" s="6" t="str">
        <f t="shared" si="10"/>
        <v>100-60-50-100-501-197  :  COMMUNITY RELATIONS PROGRAM</v>
      </c>
    </row>
    <row r="137" spans="35:46" x14ac:dyDescent="0.2">
      <c r="AI137" s="61"/>
      <c r="AR137" s="6" t="s">
        <v>243</v>
      </c>
      <c r="AS137" s="6" t="s">
        <v>342</v>
      </c>
      <c r="AT137" s="6" t="str">
        <f t="shared" si="10"/>
        <v>100-60-50-100-501-198  :  COMMUNICATIONS GENERAL OPERATING</v>
      </c>
    </row>
    <row r="138" spans="35:46" x14ac:dyDescent="0.2">
      <c r="AI138" s="61"/>
      <c r="AR138" s="6" t="s">
        <v>244</v>
      </c>
      <c r="AS138" s="6" t="s">
        <v>329</v>
      </c>
      <c r="AT138" s="6" t="str">
        <f t="shared" si="10"/>
        <v>100-60-50-100-501-200  :  MEMBER BENEFITS</v>
      </c>
    </row>
    <row r="139" spans="35:46" x14ac:dyDescent="0.2">
      <c r="AI139" s="61"/>
      <c r="AR139" s="6" t="s">
        <v>268</v>
      </c>
      <c r="AS139" s="6" t="s">
        <v>330</v>
      </c>
      <c r="AT139" s="6" t="str">
        <f>+AR139&amp;"  :  "&amp;AS139</f>
        <v>100-60-50-620-501-200  :  INDIAN COMMUNITY BLOCK DEVELOPMENT</v>
      </c>
    </row>
    <row r="140" spans="35:46" x14ac:dyDescent="0.2">
      <c r="AI140" s="61"/>
      <c r="AR140" s="6" t="s">
        <v>245</v>
      </c>
      <c r="AS140" s="6" t="s">
        <v>246</v>
      </c>
      <c r="AT140" s="6" t="str">
        <f t="shared" si="10"/>
        <v>100-60-50-100-501-205  :  EXEC SPECIAL PROJECTS PRGM</v>
      </c>
    </row>
    <row r="141" spans="35:46" x14ac:dyDescent="0.2">
      <c r="AI141" s="61"/>
      <c r="AR141" s="6" t="s">
        <v>247</v>
      </c>
      <c r="AS141" s="6" t="s">
        <v>248</v>
      </c>
      <c r="AT141" s="6" t="str">
        <f t="shared" si="10"/>
        <v>100-60-50-100-501-910  :  FOUNDATION</v>
      </c>
    </row>
    <row r="142" spans="35:46" x14ac:dyDescent="0.2">
      <c r="AI142" s="61"/>
      <c r="AR142" s="6" t="s">
        <v>249</v>
      </c>
      <c r="AS142" s="6" t="s">
        <v>331</v>
      </c>
      <c r="AT142" s="6" t="str">
        <f t="shared" si="10"/>
        <v>100-60-50-100-502-100  :  NATION COST CENTER</v>
      </c>
    </row>
    <row r="143" spans="35:46" x14ac:dyDescent="0.2">
      <c r="AI143" s="61"/>
      <c r="AR143" s="6" t="s">
        <v>250</v>
      </c>
      <c r="AS143" s="6" t="s">
        <v>343</v>
      </c>
      <c r="AT143" s="6" t="str">
        <f t="shared" si="10"/>
        <v xml:space="preserve">100-60-50-100-503-100  :  MEN'S' COUNCIL </v>
      </c>
    </row>
    <row r="144" spans="35:46" x14ac:dyDescent="0.2">
      <c r="AI144" s="61"/>
      <c r="AR144" s="6" t="s">
        <v>251</v>
      </c>
      <c r="AS144" s="6" t="s">
        <v>252</v>
      </c>
      <c r="AT144" s="6" t="str">
        <f t="shared" si="10"/>
        <v>100-60-50-100-504-100  :  CULTURAL CENTER GENERAL ADMIN</v>
      </c>
    </row>
    <row r="145" spans="35:46" x14ac:dyDescent="0.2">
      <c r="AI145" s="61"/>
      <c r="AR145" s="6" t="s">
        <v>253</v>
      </c>
      <c r="AS145" s="6" t="s">
        <v>332</v>
      </c>
      <c r="AT145" s="6" t="str">
        <f t="shared" si="10"/>
        <v xml:space="preserve">100-60-50-100-505-100  :  GAMING COMMISSION </v>
      </c>
    </row>
    <row r="146" spans="35:46" x14ac:dyDescent="0.2">
      <c r="AI146" s="61"/>
      <c r="AR146" s="6" t="s">
        <v>254</v>
      </c>
      <c r="AS146" s="6" t="s">
        <v>333</v>
      </c>
      <c r="AT146" s="6" t="str">
        <f t="shared" si="10"/>
        <v>100-60-50-100-505-135  :  SURVEILLANCE</v>
      </c>
    </row>
    <row r="147" spans="35:46" x14ac:dyDescent="0.2">
      <c r="AI147" s="61"/>
      <c r="AR147" s="6" t="s">
        <v>255</v>
      </c>
      <c r="AS147" s="6" t="s">
        <v>256</v>
      </c>
      <c r="AT147" s="6" t="str">
        <f t="shared" si="10"/>
        <v>100-60-50-100-506-100  :  ATHLETIC COMMISSION</v>
      </c>
    </row>
    <row r="148" spans="35:46" x14ac:dyDescent="0.2">
      <c r="AI148" s="61"/>
      <c r="AR148" s="6" t="s">
        <v>257</v>
      </c>
      <c r="AS148" s="6" t="s">
        <v>258</v>
      </c>
      <c r="AT148" s="6" t="str">
        <f t="shared" si="10"/>
        <v>100-60-50-100-507-100  :  COMMUNITY RELATIONS</v>
      </c>
    </row>
    <row r="149" spans="35:46" x14ac:dyDescent="0.2">
      <c r="AI149" s="61"/>
      <c r="AR149" s="6" t="s">
        <v>259</v>
      </c>
      <c r="AS149" s="6" t="s">
        <v>260</v>
      </c>
      <c r="AT149" s="6" t="str">
        <f t="shared" si="10"/>
        <v>100-60-50-100-508-193  :  MAIL ROOM</v>
      </c>
    </row>
    <row r="150" spans="35:46" x14ac:dyDescent="0.2">
      <c r="AI150" s="61"/>
      <c r="AR150" s="6" t="s">
        <v>261</v>
      </c>
      <c r="AS150" s="6" t="s">
        <v>262</v>
      </c>
      <c r="AT150" s="6" t="str">
        <f t="shared" si="10"/>
        <v>100-60-50-100-508-195  :  MEDIA SERVICES</v>
      </c>
    </row>
    <row r="151" spans="35:46" x14ac:dyDescent="0.2">
      <c r="AI151" s="61"/>
      <c r="AR151" s="6" t="s">
        <v>263</v>
      </c>
      <c r="AS151" s="6" t="s">
        <v>264</v>
      </c>
      <c r="AT151" s="6" t="str">
        <f t="shared" si="10"/>
        <v>100-60-50-100-508-196  :  EDITORIAL SERVICES</v>
      </c>
    </row>
    <row r="152" spans="35:46" x14ac:dyDescent="0.2">
      <c r="AI152" s="61"/>
      <c r="AR152" s="6" t="s">
        <v>265</v>
      </c>
      <c r="AS152" s="6" t="s">
        <v>258</v>
      </c>
      <c r="AT152" s="6" t="str">
        <f t="shared" si="10"/>
        <v>100-60-50-100-508-197  :  COMMUNITY RELATIONS</v>
      </c>
    </row>
    <row r="153" spans="35:46" x14ac:dyDescent="0.2">
      <c r="AI153" s="61"/>
      <c r="AR153" s="6" t="s">
        <v>266</v>
      </c>
      <c r="AS153" s="6" t="s">
        <v>267</v>
      </c>
      <c r="AT153" s="6" t="str">
        <f t="shared" si="10"/>
        <v>100-60-50-100-508-198  :  COMMUNICATIONS GENERAL OPERATE</v>
      </c>
    </row>
    <row r="154" spans="35:46" x14ac:dyDescent="0.2">
      <c r="AI154" s="61"/>
      <c r="AR154" s="6" t="s">
        <v>269</v>
      </c>
      <c r="AS154" s="6" t="s">
        <v>336</v>
      </c>
      <c r="AT154" s="6" t="str">
        <f t="shared" si="10"/>
        <v>100-60-50-910-910-100  :  HAUDENOSAUNEE FOUNDATION</v>
      </c>
    </row>
    <row r="155" spans="35:46" x14ac:dyDescent="0.2">
      <c r="AI155" s="61"/>
      <c r="AR155" s="6" t="s">
        <v>270</v>
      </c>
      <c r="AS155" s="6" t="s">
        <v>286</v>
      </c>
      <c r="AT155" s="6" t="str">
        <f>+AR155&amp;"  :  "&amp;AS155</f>
        <v>200-20-07-200-500-100  :  FOUR DIRECTIONS/ICT/SSM</v>
      </c>
    </row>
    <row r="156" spans="35:46" x14ac:dyDescent="0.2">
      <c r="AI156" s="61"/>
      <c r="AR156" s="6" t="s">
        <v>271</v>
      </c>
      <c r="AS156" s="6" t="s">
        <v>301</v>
      </c>
      <c r="AT156" s="6" t="str">
        <f>+AR156&amp;"  :  "&amp;AS156</f>
        <v xml:space="preserve">210-20-10-210-210-100  :  SSG - ADMIN </v>
      </c>
    </row>
    <row r="157" spans="35:46" x14ac:dyDescent="0.2">
      <c r="AI157" s="61"/>
      <c r="AR157" s="6" t="s">
        <v>272</v>
      </c>
      <c r="AS157" s="6" t="s">
        <v>302</v>
      </c>
      <c r="AT157" s="6" t="str">
        <f>+AR157&amp;"  :  "&amp;AS157</f>
        <v>210-20-10-210-210-290  :  SSG - MFG</v>
      </c>
    </row>
    <row r="158" spans="35:46" x14ac:dyDescent="0.2">
      <c r="AI158" s="61"/>
      <c r="AR158" s="6" t="s">
        <v>352</v>
      </c>
      <c r="AS158" s="6" t="s">
        <v>303</v>
      </c>
      <c r="AT158" s="6" t="str">
        <f>+AR158&amp;"  :  "&amp;AS158</f>
        <v xml:space="preserve">210-20-01-210-211-300  :  SSG - SALES </v>
      </c>
    </row>
    <row r="159" spans="35:46" x14ac:dyDescent="0.2">
      <c r="AI159" s="61"/>
      <c r="AR159" s="6" t="s">
        <v>273</v>
      </c>
      <c r="AS159" s="6" t="s">
        <v>308</v>
      </c>
      <c r="AT159" s="6" t="str">
        <f>+AR159&amp;"  :  "&amp;AS159</f>
        <v>220-20-08-220-220-100  :  NORTH ATLANTIC DEVELOPMENT</v>
      </c>
    </row>
  </sheetData>
  <sheetProtection selectLockedCells="1"/>
  <mergeCells count="32">
    <mergeCell ref="D11:D12"/>
    <mergeCell ref="E11:E12"/>
    <mergeCell ref="F11:F12"/>
    <mergeCell ref="B31:M31"/>
    <mergeCell ref="C28:E28"/>
    <mergeCell ref="G28:I28"/>
    <mergeCell ref="K28:M28"/>
    <mergeCell ref="C29:E29"/>
    <mergeCell ref="G29:I29"/>
    <mergeCell ref="K29:M29"/>
    <mergeCell ref="D25:I25"/>
    <mergeCell ref="B26:I26"/>
    <mergeCell ref="B27:I27"/>
    <mergeCell ref="J25:L25"/>
    <mergeCell ref="J26:L26"/>
    <mergeCell ref="B25:C25"/>
    <mergeCell ref="G11:G12"/>
    <mergeCell ref="H11:H12"/>
    <mergeCell ref="I11:I12"/>
    <mergeCell ref="B1:M1"/>
    <mergeCell ref="B16:B17"/>
    <mergeCell ref="C6:F6"/>
    <mergeCell ref="C5:H5"/>
    <mergeCell ref="C7:J7"/>
    <mergeCell ref="C8:F8"/>
    <mergeCell ref="J5:K5"/>
    <mergeCell ref="J11:J13"/>
    <mergeCell ref="K11:K13"/>
    <mergeCell ref="L11:L13"/>
    <mergeCell ref="C9:F9"/>
    <mergeCell ref="M11:M13"/>
    <mergeCell ref="C11:C12"/>
  </mergeCells>
  <phoneticPr fontId="6" type="noConversion"/>
  <dataValidations disablePrompts="1" count="1">
    <dataValidation type="list" allowBlank="1" showInputMessage="1" showErrorMessage="1" sqref="B12">
      <formula1>$AO$4:$AO$6</formula1>
    </dataValidation>
  </dataValidations>
  <printOptions horizontalCentered="1"/>
  <pageMargins left="0.21" right="0.15" top="0.33" bottom="0.15" header="0" footer="0.25"/>
  <pageSetup scale="91" orientation="landscape" horizontalDpi="300" verticalDpi="300" r:id="rId1"/>
  <headerFooter alignWithMargins="0">
    <oddFooter xml:space="preserve">&amp;C&amp;8
&amp;R
&amp;"Arial,Bold"Appendix B&amp;"Arial,Regular"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3" r:id="rId4" name="Check Box 13">
              <controlPr defaultSize="0" autoFill="0" autoLine="0" autoPict="0" altText="_x000a_">
                <anchor moveWithCells="1">
                  <from>
                    <xdr:col>9</xdr:col>
                    <xdr:colOff>38100</xdr:colOff>
                    <xdr:row>8</xdr:row>
                    <xdr:rowOff>38100</xdr:rowOff>
                  </from>
                  <to>
                    <xdr:col>9</xdr:col>
                    <xdr:colOff>304800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5" name="Check Box 15">
              <controlPr defaultSize="0" autoFill="0" autoLine="0" autoPict="0" altText="">
                <anchor moveWithCells="1">
                  <from>
                    <xdr:col>6</xdr:col>
                    <xdr:colOff>476250</xdr:colOff>
                    <xdr:row>8</xdr:row>
                    <xdr:rowOff>0</xdr:rowOff>
                  </from>
                  <to>
                    <xdr:col>7</xdr:col>
                    <xdr:colOff>95250</xdr:colOff>
                    <xdr:row>8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2"/>
  <sheetViews>
    <sheetView showGridLines="0" tabSelected="1" zoomScale="75" workbookViewId="0">
      <selection activeCell="A2" sqref="A2:G2"/>
    </sheetView>
  </sheetViews>
  <sheetFormatPr defaultRowHeight="12.75" x14ac:dyDescent="0.2"/>
  <cols>
    <col min="2" max="2" width="12.28515625" customWidth="1"/>
    <col min="3" max="3" width="10.5703125" customWidth="1"/>
    <col min="4" max="4" width="18" customWidth="1"/>
    <col min="5" max="5" width="23.85546875" customWidth="1"/>
    <col min="6" max="6" width="13.28515625" customWidth="1"/>
    <col min="7" max="7" width="8.5703125" customWidth="1"/>
    <col min="8" max="8" width="11.5703125" customWidth="1"/>
    <col min="30" max="30" width="9.140625" hidden="1" customWidth="1"/>
    <col min="31" max="31" width="20.140625" hidden="1" customWidth="1"/>
    <col min="32" max="32" width="27.140625" hidden="1" customWidth="1"/>
    <col min="33" max="40" width="9.140625" hidden="1" customWidth="1"/>
  </cols>
  <sheetData>
    <row r="1" spans="1:40" x14ac:dyDescent="0.2">
      <c r="AE1" s="5" t="s">
        <v>50</v>
      </c>
      <c r="AF1" s="5" t="s">
        <v>51</v>
      </c>
      <c r="AG1" s="5" t="str">
        <f t="shared" ref="AG1:AG7" si="0">+AE1&amp;"  :  "&amp;AF1</f>
        <v>001-20-10-001-001-100  :  TSC-GENERAL ADMIN</v>
      </c>
      <c r="AH1" s="5"/>
      <c r="AI1" s="5"/>
    </row>
    <row r="2" spans="1:40" ht="15" x14ac:dyDescent="0.25">
      <c r="A2" s="171" t="s">
        <v>4</v>
      </c>
      <c r="B2" s="171"/>
      <c r="C2" s="171"/>
      <c r="D2" s="171"/>
      <c r="E2" s="171"/>
      <c r="F2" s="171"/>
      <c r="G2" s="171"/>
      <c r="H2" s="2"/>
      <c r="I2" s="2"/>
      <c r="J2" s="2"/>
      <c r="K2" s="2"/>
      <c r="L2" s="2"/>
      <c r="M2" s="2"/>
      <c r="N2" s="2"/>
      <c r="AE2" s="5" t="s">
        <v>28</v>
      </c>
      <c r="AF2" s="5" t="s">
        <v>29</v>
      </c>
      <c r="AG2" s="5" t="str">
        <f t="shared" si="0"/>
        <v>001-20-10-001-001-019  :  TSC-GAMES</v>
      </c>
      <c r="AH2" s="5"/>
      <c r="AI2" s="5"/>
      <c r="AJ2" s="5"/>
    </row>
    <row r="3" spans="1:40" ht="15" x14ac:dyDescent="0.25">
      <c r="A3" s="171" t="s">
        <v>355</v>
      </c>
      <c r="B3" s="171"/>
      <c r="C3" s="171"/>
      <c r="D3" s="171"/>
      <c r="E3" s="171"/>
      <c r="F3" s="171"/>
      <c r="G3" s="171"/>
      <c r="H3" s="2"/>
      <c r="I3" s="2"/>
      <c r="J3" s="2"/>
      <c r="K3" s="2"/>
      <c r="L3" s="2"/>
      <c r="M3" s="2"/>
      <c r="N3" s="2"/>
      <c r="AE3" s="5" t="s">
        <v>30</v>
      </c>
      <c r="AF3" s="5" t="s">
        <v>31</v>
      </c>
      <c r="AG3" s="5" t="str">
        <f t="shared" si="0"/>
        <v>001-20-10-001-001-020  :  TSC-BINGO</v>
      </c>
      <c r="AH3" s="5"/>
      <c r="AI3" s="5"/>
      <c r="AJ3" s="5"/>
    </row>
    <row r="4" spans="1:40" x14ac:dyDescent="0.2">
      <c r="A4" s="11"/>
      <c r="B4" s="11"/>
      <c r="C4" s="11"/>
      <c r="D4" s="11"/>
      <c r="E4" s="11"/>
      <c r="F4" s="11"/>
      <c r="G4" s="11"/>
      <c r="H4" s="11"/>
      <c r="I4" s="11"/>
      <c r="AE4" s="5" t="s">
        <v>32</v>
      </c>
      <c r="AF4" s="5" t="s">
        <v>33</v>
      </c>
      <c r="AG4" s="5" t="str">
        <f t="shared" si="0"/>
        <v>001-20-10-001-001-030  :  TSC-KENO</v>
      </c>
      <c r="AH4" s="5"/>
      <c r="AI4" s="5"/>
      <c r="AJ4" s="5"/>
    </row>
    <row r="5" spans="1:40" ht="18" customHeight="1" x14ac:dyDescent="0.2">
      <c r="A5" s="27" t="s">
        <v>13</v>
      </c>
      <c r="B5" s="28"/>
      <c r="C5" s="28"/>
      <c r="D5" s="27" t="s">
        <v>6</v>
      </c>
      <c r="E5" s="29"/>
      <c r="F5" s="30"/>
      <c r="G5" s="30"/>
      <c r="H5" s="30"/>
      <c r="I5" s="30"/>
      <c r="AE5" s="5" t="s">
        <v>34</v>
      </c>
      <c r="AF5" s="5" t="s">
        <v>35</v>
      </c>
      <c r="AG5" s="5" t="str">
        <f t="shared" si="0"/>
        <v>001-20-10-001-001-035  :  TSC-PULLTABS</v>
      </c>
      <c r="AH5" s="5"/>
      <c r="AI5" s="5"/>
      <c r="AJ5" s="5"/>
    </row>
    <row r="6" spans="1:40" ht="21.75" customHeight="1" x14ac:dyDescent="0.2">
      <c r="A6" s="30"/>
      <c r="B6" s="27" t="s">
        <v>370</v>
      </c>
      <c r="C6" s="28"/>
      <c r="D6" s="59"/>
      <c r="E6" s="30"/>
      <c r="F6" s="30"/>
      <c r="G6" s="30"/>
      <c r="H6" s="30"/>
      <c r="I6" s="30"/>
      <c r="AE6" s="5" t="s">
        <v>36</v>
      </c>
      <c r="AF6" s="5" t="s">
        <v>37</v>
      </c>
      <c r="AG6" s="5" t="str">
        <f t="shared" si="0"/>
        <v>001-20-10-001-001-036  :  TSC-MULTI GAMES</v>
      </c>
      <c r="AH6" s="5"/>
      <c r="AI6" s="5"/>
      <c r="AJ6" s="5"/>
    </row>
    <row r="7" spans="1:40" ht="12.75" customHeight="1" thickBot="1" x14ac:dyDescent="0.25">
      <c r="A7" s="30"/>
      <c r="B7" s="30"/>
      <c r="C7" s="30"/>
      <c r="D7" s="30"/>
      <c r="E7" s="30"/>
      <c r="F7" s="30"/>
      <c r="G7" s="30"/>
      <c r="H7" s="30"/>
      <c r="I7" s="30"/>
      <c r="AE7" s="5" t="s">
        <v>38</v>
      </c>
      <c r="AF7" s="5" t="s">
        <v>39</v>
      </c>
      <c r="AG7" s="5" t="str">
        <f t="shared" si="0"/>
        <v>001-20-10-001-001-038  :  TSC-POKER</v>
      </c>
      <c r="AH7" s="5"/>
      <c r="AI7" s="5"/>
      <c r="AJ7" s="5"/>
    </row>
    <row r="8" spans="1:40" ht="18" customHeight="1" thickTop="1" x14ac:dyDescent="0.2">
      <c r="A8" s="31"/>
      <c r="B8" s="172" t="s">
        <v>374</v>
      </c>
      <c r="C8" s="173"/>
      <c r="D8" s="176" t="s">
        <v>384</v>
      </c>
      <c r="E8" s="176" t="s">
        <v>375</v>
      </c>
      <c r="F8" s="32"/>
      <c r="G8" s="33"/>
      <c r="H8" s="34"/>
      <c r="I8" s="35" t="s">
        <v>349</v>
      </c>
      <c r="AG8" s="5" t="s">
        <v>40</v>
      </c>
      <c r="AH8" s="5" t="s">
        <v>41</v>
      </c>
      <c r="AI8" s="5" t="str">
        <f t="shared" ref="AI8:AI23" si="1">+AG8&amp;"  :  "&amp;AH8</f>
        <v>001-20-10-001-001-040  :  TSC-COLLECTIONS</v>
      </c>
      <c r="AJ8" s="5"/>
      <c r="AK8" s="5"/>
      <c r="AL8" s="5"/>
    </row>
    <row r="9" spans="1:40" ht="18" customHeight="1" x14ac:dyDescent="0.2">
      <c r="A9" s="36" t="s">
        <v>1</v>
      </c>
      <c r="B9" s="174"/>
      <c r="C9" s="175"/>
      <c r="D9" s="177"/>
      <c r="E9" s="177"/>
      <c r="F9" s="169" t="s">
        <v>376</v>
      </c>
      <c r="G9" s="170"/>
      <c r="H9" s="37" t="s">
        <v>21</v>
      </c>
      <c r="I9" s="38" t="s">
        <v>344</v>
      </c>
      <c r="AG9" s="5" t="s">
        <v>42</v>
      </c>
      <c r="AH9" s="5" t="s">
        <v>43</v>
      </c>
      <c r="AI9" s="5" t="str">
        <f t="shared" si="1"/>
        <v>001-20-10-001-001-045  :  TSC-CAGE</v>
      </c>
      <c r="AJ9" s="5"/>
      <c r="AK9" s="5"/>
      <c r="AL9" s="5"/>
    </row>
    <row r="10" spans="1:40" ht="24.95" customHeight="1" x14ac:dyDescent="0.2">
      <c r="A10" s="39"/>
      <c r="B10" s="163"/>
      <c r="C10" s="164"/>
      <c r="D10" s="104"/>
      <c r="E10" s="40"/>
      <c r="F10" s="167"/>
      <c r="G10" s="168"/>
      <c r="H10" s="41"/>
      <c r="I10" s="42"/>
      <c r="AG10" s="5" t="s">
        <v>44</v>
      </c>
      <c r="AH10" s="5" t="s">
        <v>274</v>
      </c>
      <c r="AI10" s="5" t="str">
        <f t="shared" si="1"/>
        <v>001-20-10-001-001-050  :  TSC-CREDIT</v>
      </c>
      <c r="AJ10" s="5"/>
      <c r="AK10" s="5"/>
      <c r="AL10" s="5"/>
      <c r="AM10" s="6"/>
    </row>
    <row r="11" spans="1:40" ht="24.95" customHeight="1" x14ac:dyDescent="0.2">
      <c r="A11" s="39"/>
      <c r="B11" s="163"/>
      <c r="C11" s="164"/>
      <c r="D11" s="104"/>
      <c r="E11" s="40"/>
      <c r="F11" s="167"/>
      <c r="G11" s="168"/>
      <c r="H11" s="41"/>
      <c r="I11" s="42"/>
      <c r="AG11" s="5" t="s">
        <v>45</v>
      </c>
      <c r="AH11" s="5" t="s">
        <v>275</v>
      </c>
      <c r="AI11" s="5" t="str">
        <f t="shared" si="1"/>
        <v>001-20-10-001-001-052  :  TSC- GROUP SALES</v>
      </c>
      <c r="AJ11" s="5"/>
      <c r="AK11" s="5"/>
      <c r="AL11" s="5"/>
      <c r="AM11" s="5"/>
    </row>
    <row r="12" spans="1:40" ht="25.5" customHeight="1" x14ac:dyDescent="0.2">
      <c r="A12" s="39"/>
      <c r="B12" s="163"/>
      <c r="C12" s="164"/>
      <c r="D12" s="104"/>
      <c r="E12" s="40"/>
      <c r="F12" s="167"/>
      <c r="G12" s="168"/>
      <c r="H12" s="41"/>
      <c r="I12" s="42"/>
      <c r="AG12" s="5" t="s">
        <v>46</v>
      </c>
      <c r="AH12" s="5" t="s">
        <v>47</v>
      </c>
      <c r="AI12" s="5" t="str">
        <f t="shared" si="1"/>
        <v>001-20-10-001-001-055  :  TSC-CASINO SERVICES</v>
      </c>
      <c r="AJ12" s="5"/>
      <c r="AK12" s="5"/>
      <c r="AL12" s="5"/>
      <c r="AM12" s="5"/>
      <c r="AN12" s="5"/>
    </row>
    <row r="13" spans="1:40" ht="24.95" customHeight="1" x14ac:dyDescent="0.2">
      <c r="A13" s="39"/>
      <c r="B13" s="163"/>
      <c r="C13" s="164"/>
      <c r="D13" s="104"/>
      <c r="E13" s="40"/>
      <c r="F13" s="167"/>
      <c r="G13" s="168"/>
      <c r="H13" s="41"/>
      <c r="I13" s="42"/>
      <c r="AG13" s="5" t="s">
        <v>48</v>
      </c>
      <c r="AH13" s="5" t="s">
        <v>49</v>
      </c>
      <c r="AI13" s="5" t="str">
        <f t="shared" si="1"/>
        <v>001-20-10-001-001-065  :  TSC-UNIFORM ROOM</v>
      </c>
      <c r="AJ13" s="5"/>
      <c r="AK13" s="5"/>
      <c r="AL13" s="5"/>
    </row>
    <row r="14" spans="1:40" ht="24.95" customHeight="1" x14ac:dyDescent="0.2">
      <c r="A14" s="39"/>
      <c r="B14" s="163"/>
      <c r="C14" s="164"/>
      <c r="D14" s="104"/>
      <c r="E14" s="40"/>
      <c r="F14" s="167"/>
      <c r="G14" s="168"/>
      <c r="H14" s="41"/>
      <c r="I14" s="42"/>
      <c r="AG14" s="5" t="s">
        <v>52</v>
      </c>
      <c r="AH14" s="5" t="s">
        <v>335</v>
      </c>
      <c r="AI14" s="5" t="str">
        <f t="shared" si="1"/>
        <v>001-20-10-001-001-115  :  TSC-ADVERTISING &amp; EVENTS</v>
      </c>
      <c r="AJ14" s="5"/>
      <c r="AK14" s="5"/>
      <c r="AL14" s="5"/>
      <c r="AM14" s="5"/>
    </row>
    <row r="15" spans="1:40" ht="24.95" customHeight="1" x14ac:dyDescent="0.2">
      <c r="A15" s="39"/>
      <c r="B15" s="163"/>
      <c r="C15" s="164"/>
      <c r="D15" s="104"/>
      <c r="E15" s="40"/>
      <c r="F15" s="167"/>
      <c r="G15" s="168"/>
      <c r="H15" s="41"/>
      <c r="I15" s="42"/>
      <c r="AG15" s="5" t="s">
        <v>53</v>
      </c>
      <c r="AH15" s="5" t="s">
        <v>54</v>
      </c>
      <c r="AI15" s="5" t="str">
        <f t="shared" si="1"/>
        <v>001-20-10-001-001-120  :  TSC-ENTERTAINMENT</v>
      </c>
      <c r="AJ15" s="5"/>
      <c r="AK15" s="5"/>
      <c r="AL15" s="5"/>
      <c r="AM15" s="5"/>
    </row>
    <row r="16" spans="1:40" ht="24.95" customHeight="1" x14ac:dyDescent="0.2">
      <c r="A16" s="39"/>
      <c r="B16" s="163"/>
      <c r="C16" s="164"/>
      <c r="D16" s="104"/>
      <c r="E16" s="40"/>
      <c r="F16" s="167"/>
      <c r="G16" s="168"/>
      <c r="H16" s="41"/>
      <c r="I16" s="42"/>
      <c r="AG16" s="5" t="s">
        <v>55</v>
      </c>
      <c r="AH16" s="5" t="s">
        <v>276</v>
      </c>
      <c r="AI16" s="5" t="str">
        <f t="shared" si="1"/>
        <v>001-20-10-001-001-125  :  TSC-FACILITIES &amp; MAINTENANCE</v>
      </c>
      <c r="AJ16" s="5"/>
      <c r="AK16" s="5"/>
      <c r="AL16" s="3"/>
      <c r="AM16" s="5"/>
    </row>
    <row r="17" spans="1:39" ht="24.95" customHeight="1" x14ac:dyDescent="0.2">
      <c r="A17" s="39"/>
      <c r="B17" s="163"/>
      <c r="C17" s="164"/>
      <c r="D17" s="104"/>
      <c r="E17" s="40"/>
      <c r="F17" s="167"/>
      <c r="G17" s="168"/>
      <c r="H17" s="41"/>
      <c r="I17" s="42"/>
      <c r="AG17" s="5" t="s">
        <v>56</v>
      </c>
      <c r="AH17" s="5" t="s">
        <v>277</v>
      </c>
      <c r="AI17" s="5" t="str">
        <f t="shared" si="1"/>
        <v>001-20-10-001-001-130  :  TSC- HOUSEKEEPING</v>
      </c>
      <c r="AJ17" s="5"/>
      <c r="AK17" s="5"/>
      <c r="AL17" s="5"/>
      <c r="AM17" s="5"/>
    </row>
    <row r="18" spans="1:39" ht="24.95" customHeight="1" x14ac:dyDescent="0.2">
      <c r="A18" s="39"/>
      <c r="B18" s="163"/>
      <c r="C18" s="164"/>
      <c r="D18" s="104"/>
      <c r="E18" s="40"/>
      <c r="F18" s="167"/>
      <c r="G18" s="168"/>
      <c r="H18" s="41"/>
      <c r="I18" s="42"/>
      <c r="AG18" t="s">
        <v>57</v>
      </c>
      <c r="AH18" t="s">
        <v>58</v>
      </c>
      <c r="AI18" t="str">
        <f t="shared" si="1"/>
        <v>001-20-10-001-001-135  :  TSC-SURVEILLANCE</v>
      </c>
      <c r="AM18" s="1"/>
    </row>
    <row r="19" spans="1:39" ht="24.95" customHeight="1" x14ac:dyDescent="0.2">
      <c r="A19" s="39"/>
      <c r="B19" s="163"/>
      <c r="C19" s="164"/>
      <c r="D19" s="104"/>
      <c r="E19" s="40"/>
      <c r="F19" s="167"/>
      <c r="G19" s="168"/>
      <c r="H19" s="41"/>
      <c r="I19" s="42"/>
      <c r="AG19" t="s">
        <v>59</v>
      </c>
      <c r="AH19" t="s">
        <v>60</v>
      </c>
      <c r="AI19" t="str">
        <f t="shared" si="1"/>
        <v>001-20-10-001-001-140  :  TSC-HUMAN RESOURCES</v>
      </c>
    </row>
    <row r="20" spans="1:39" ht="24.95" customHeight="1" thickBot="1" x14ac:dyDescent="0.25">
      <c r="A20" s="39"/>
      <c r="B20" s="165"/>
      <c r="C20" s="166"/>
      <c r="D20" s="105"/>
      <c r="E20" s="43"/>
      <c r="F20" s="167"/>
      <c r="G20" s="168"/>
      <c r="H20" s="41"/>
      <c r="I20" s="44"/>
      <c r="AG20" s="5" t="s">
        <v>61</v>
      </c>
      <c r="AH20" s="5" t="s">
        <v>278</v>
      </c>
      <c r="AI20" s="5" t="str">
        <f t="shared" si="1"/>
        <v>001-20-10-001-001-141  :  TSC- EMPLOYMENT &amp; TRAINING</v>
      </c>
      <c r="AJ20" s="5"/>
      <c r="AK20" s="5"/>
      <c r="AL20" s="5"/>
      <c r="AM20" s="5"/>
    </row>
    <row r="21" spans="1:39" ht="15.75" customHeight="1" thickTop="1" x14ac:dyDescent="0.2">
      <c r="A21" s="45"/>
      <c r="B21" s="46"/>
      <c r="C21" s="46"/>
      <c r="D21" s="30"/>
      <c r="E21" s="30"/>
      <c r="F21" s="108"/>
      <c r="G21" s="109" t="s">
        <v>2</v>
      </c>
      <c r="H21" s="47">
        <f>SUM(H10:H20)</f>
        <v>0</v>
      </c>
      <c r="I21" s="48">
        <f>SUM(I10:I20)</f>
        <v>0</v>
      </c>
      <c r="AG21" s="5" t="s">
        <v>62</v>
      </c>
      <c r="AH21" s="5" t="s">
        <v>279</v>
      </c>
      <c r="AI21" s="5" t="str">
        <f t="shared" si="1"/>
        <v>001-20-10-001-001-142  :  TSC- BENEFITS &amp; TEAM RELATIONS</v>
      </c>
      <c r="AJ21" s="5"/>
      <c r="AK21" s="5"/>
      <c r="AL21" s="5"/>
      <c r="AM21" s="5"/>
    </row>
    <row r="22" spans="1:39" ht="15.75" customHeight="1" x14ac:dyDescent="0.2">
      <c r="A22" s="49"/>
      <c r="B22" s="46" t="s">
        <v>379</v>
      </c>
      <c r="C22" s="116"/>
      <c r="D22" s="116"/>
      <c r="E22" s="30"/>
      <c r="F22" s="161" t="s">
        <v>377</v>
      </c>
      <c r="G22" s="162"/>
      <c r="H22" s="50">
        <f>H21*0.67</f>
        <v>0</v>
      </c>
      <c r="I22" s="51"/>
      <c r="AG22" t="s">
        <v>63</v>
      </c>
      <c r="AH22" t="s">
        <v>280</v>
      </c>
      <c r="AI22" t="str">
        <f t="shared" si="1"/>
        <v xml:space="preserve">001-20-10-001-001-157  :  TSC- TELECOMMUNICATIONS </v>
      </c>
    </row>
    <row r="23" spans="1:39" ht="15.75" customHeight="1" thickBot="1" x14ac:dyDescent="0.25">
      <c r="A23" s="52"/>
      <c r="B23" s="53"/>
      <c r="C23" s="53"/>
      <c r="D23" s="53"/>
      <c r="E23" s="53"/>
      <c r="F23" s="106"/>
      <c r="G23" s="107" t="s">
        <v>5</v>
      </c>
      <c r="H23" s="54">
        <f>H22+I21</f>
        <v>0</v>
      </c>
      <c r="I23" s="55"/>
      <c r="AG23" s="5" t="s">
        <v>64</v>
      </c>
      <c r="AH23" s="5" t="s">
        <v>65</v>
      </c>
      <c r="AI23" s="5" t="str">
        <f t="shared" si="1"/>
        <v>001-20-10-001-001-160  :  TSC-SECURITY</v>
      </c>
      <c r="AJ23" s="5"/>
      <c r="AK23" s="5"/>
      <c r="AL23" s="5"/>
    </row>
    <row r="24" spans="1:39" ht="15.75" customHeight="1" thickTop="1" x14ac:dyDescent="0.2">
      <c r="A24" s="45"/>
      <c r="B24" s="46"/>
      <c r="C24" s="56"/>
      <c r="D24" s="56"/>
      <c r="E24" s="30"/>
      <c r="F24" s="46"/>
      <c r="G24" s="57"/>
      <c r="H24" s="57"/>
      <c r="I24" s="58"/>
      <c r="AE24" t="s">
        <v>66</v>
      </c>
      <c r="AF24" t="s">
        <v>67</v>
      </c>
      <c r="AG24" t="str">
        <f t="shared" ref="AG24:AG66" si="2">+AE24&amp;"  :  "&amp;AF24</f>
        <v>001-20-10-001-001-165  :  CONSTRUCTION</v>
      </c>
      <c r="AL24" s="1"/>
    </row>
    <row r="25" spans="1:39" ht="15.75" customHeight="1" x14ac:dyDescent="0.2">
      <c r="A25" s="16" t="s">
        <v>345</v>
      </c>
      <c r="B25" s="113"/>
      <c r="C25" s="8"/>
      <c r="D25" s="17"/>
      <c r="E25" s="115" t="s">
        <v>381</v>
      </c>
      <c r="F25" s="12"/>
      <c r="G25" s="8"/>
      <c r="H25" s="17"/>
      <c r="I25" s="19"/>
      <c r="AE25" s="5" t="s">
        <v>68</v>
      </c>
      <c r="AF25" s="5" t="s">
        <v>69</v>
      </c>
      <c r="AG25" s="5" t="str">
        <f t="shared" si="2"/>
        <v>001-20-10-001-003-003  :  TSC-RV PARK</v>
      </c>
      <c r="AH25" s="5"/>
      <c r="AI25" s="5"/>
      <c r="AJ25" s="5"/>
      <c r="AK25" s="5"/>
    </row>
    <row r="26" spans="1:39" ht="11.25" customHeight="1" x14ac:dyDescent="0.2">
      <c r="A26" s="13"/>
      <c r="B26" s="9"/>
      <c r="C26" s="18"/>
      <c r="D26" s="18" t="s">
        <v>1</v>
      </c>
      <c r="E26" s="18"/>
      <c r="F26" s="11"/>
      <c r="G26" s="10"/>
      <c r="H26" s="20"/>
      <c r="I26" s="21" t="s">
        <v>1</v>
      </c>
      <c r="AE26" s="5" t="s">
        <v>70</v>
      </c>
      <c r="AF26" s="5" t="s">
        <v>71</v>
      </c>
      <c r="AG26" s="5" t="str">
        <f t="shared" si="2"/>
        <v>001-20-10-001-003-005  :  PEACEFUL PINES</v>
      </c>
      <c r="AH26" s="5"/>
      <c r="AI26" s="5"/>
      <c r="AJ26" s="5"/>
      <c r="AK26" s="5"/>
      <c r="AL26" s="5"/>
    </row>
    <row r="27" spans="1:39" ht="15" customHeight="1" x14ac:dyDescent="0.2">
      <c r="A27" s="114" t="s">
        <v>380</v>
      </c>
      <c r="B27" s="113"/>
      <c r="C27" s="12"/>
      <c r="D27" s="17"/>
      <c r="E27" s="18" t="s">
        <v>346</v>
      </c>
      <c r="F27" s="12"/>
      <c r="G27" s="8"/>
      <c r="H27" s="17"/>
      <c r="I27" s="19"/>
      <c r="AE27" t="s">
        <v>72</v>
      </c>
      <c r="AF27" t="s">
        <v>73</v>
      </c>
      <c r="AG27" t="str">
        <f t="shared" si="2"/>
        <v>001-20-10-001-004-004  :  HOTEL</v>
      </c>
      <c r="AL27" s="5"/>
    </row>
    <row r="28" spans="1:39" ht="15.75" customHeight="1" thickBot="1" x14ac:dyDescent="0.25">
      <c r="A28" s="14"/>
      <c r="B28" s="22"/>
      <c r="C28" s="23"/>
      <c r="D28" s="23" t="s">
        <v>1</v>
      </c>
      <c r="E28" s="22"/>
      <c r="F28" s="23"/>
      <c r="G28" s="15"/>
      <c r="H28" s="15"/>
      <c r="I28" s="24" t="s">
        <v>1</v>
      </c>
      <c r="AE28" s="5" t="s">
        <v>74</v>
      </c>
      <c r="AF28" s="5" t="s">
        <v>75</v>
      </c>
      <c r="AG28" s="5" t="str">
        <f t="shared" si="2"/>
        <v>001-20-10-001-004-021  :  HOTEL - FRONT DESK</v>
      </c>
      <c r="AH28" s="5"/>
      <c r="AI28" s="5"/>
      <c r="AJ28" s="5"/>
      <c r="AK28" s="5"/>
    </row>
    <row r="29" spans="1:39" ht="18" customHeight="1" thickTop="1" x14ac:dyDescent="0.2">
      <c r="H29" s="125">
        <v>44927</v>
      </c>
      <c r="I29" s="126">
        <v>0.65500000000000003</v>
      </c>
      <c r="AE29" s="5" t="s">
        <v>76</v>
      </c>
      <c r="AF29" s="5" t="s">
        <v>77</v>
      </c>
      <c r="AG29" s="5" t="str">
        <f t="shared" si="2"/>
        <v>001-20-10-001-004-022  :  HOTEL - FRONT SERVICES</v>
      </c>
      <c r="AH29" s="5"/>
      <c r="AI29" s="5"/>
      <c r="AJ29" s="5"/>
      <c r="AK29" s="5"/>
    </row>
    <row r="30" spans="1:39" ht="18" customHeight="1" x14ac:dyDescent="0.2">
      <c r="AE30" s="5" t="s">
        <v>78</v>
      </c>
      <c r="AF30" s="5" t="s">
        <v>79</v>
      </c>
      <c r="AG30" s="5" t="str">
        <f t="shared" si="2"/>
        <v>001-20-10-001-004-023  :  HOTEL - HOUSEKEEPING ROOMS</v>
      </c>
      <c r="AH30" s="5"/>
      <c r="AI30" s="5"/>
      <c r="AJ30" s="5"/>
      <c r="AK30" s="5"/>
    </row>
    <row r="31" spans="1:39" ht="18" customHeight="1" x14ac:dyDescent="0.2">
      <c r="AE31" s="5" t="s">
        <v>80</v>
      </c>
      <c r="AF31" s="5" t="s">
        <v>81</v>
      </c>
      <c r="AG31" s="5" t="str">
        <f t="shared" si="2"/>
        <v>001-20-10-001-004-024  :  HOTEL - ARCADE</v>
      </c>
      <c r="AH31" s="5"/>
      <c r="AI31" s="5"/>
      <c r="AJ31" s="5"/>
      <c r="AK31" s="5"/>
    </row>
    <row r="32" spans="1:39" ht="18" customHeight="1" x14ac:dyDescent="0.2">
      <c r="AE32" s="5" t="s">
        <v>82</v>
      </c>
      <c r="AF32" s="5" t="s">
        <v>83</v>
      </c>
      <c r="AG32" s="5" t="str">
        <f t="shared" si="2"/>
        <v>001-20-10-001-004-025  :  HOTEL - HEALTH CLUB SPA</v>
      </c>
      <c r="AH32" s="5"/>
      <c r="AI32" s="5"/>
      <c r="AJ32" s="5"/>
      <c r="AK32" s="5"/>
    </row>
    <row r="33" spans="31:38" ht="18" customHeight="1" x14ac:dyDescent="0.2">
      <c r="AE33" s="5" t="s">
        <v>84</v>
      </c>
      <c r="AF33" s="5" t="s">
        <v>85</v>
      </c>
      <c r="AG33" s="5" t="str">
        <f t="shared" si="2"/>
        <v>001-20-10-001-004-026  :  HOTEL - SALON</v>
      </c>
      <c r="AH33" s="5"/>
      <c r="AI33" s="5"/>
      <c r="AJ33" s="5"/>
      <c r="AK33" s="5"/>
    </row>
    <row r="34" spans="31:38" ht="18" customHeight="1" x14ac:dyDescent="0.2">
      <c r="AE34" s="5" t="s">
        <v>86</v>
      </c>
      <c r="AF34" s="5" t="s">
        <v>87</v>
      </c>
      <c r="AG34" s="5" t="str">
        <f t="shared" si="2"/>
        <v>001-20-10-001-004-027  :  THE INN @ TURNING STONE</v>
      </c>
      <c r="AH34" s="5"/>
      <c r="AI34" s="5"/>
      <c r="AJ34" s="5"/>
      <c r="AK34" s="5"/>
    </row>
    <row r="35" spans="31:38" x14ac:dyDescent="0.2">
      <c r="AE35" s="5" t="s">
        <v>88</v>
      </c>
      <c r="AF35" s="5" t="s">
        <v>89</v>
      </c>
      <c r="AG35" s="5" t="str">
        <f t="shared" si="2"/>
        <v>001-20-10-001-005-522  :  ESSENTIALS</v>
      </c>
      <c r="AH35" s="5"/>
      <c r="AI35" s="5"/>
      <c r="AJ35" s="5"/>
      <c r="AK35" s="5"/>
    </row>
    <row r="36" spans="31:38" x14ac:dyDescent="0.2">
      <c r="AE36" s="5" t="s">
        <v>90</v>
      </c>
      <c r="AF36" s="5" t="s">
        <v>91</v>
      </c>
      <c r="AG36" s="5" t="str">
        <f t="shared" si="2"/>
        <v>001-20-10-001-005-523  :  LOGO STORE</v>
      </c>
      <c r="AH36" s="5"/>
      <c r="AI36" s="5"/>
      <c r="AJ36" s="5"/>
      <c r="AK36" s="5"/>
      <c r="AL36" s="5"/>
    </row>
    <row r="37" spans="31:38" x14ac:dyDescent="0.2">
      <c r="AE37" s="5" t="s">
        <v>92</v>
      </c>
      <c r="AF37" s="5" t="s">
        <v>93</v>
      </c>
      <c r="AG37" s="5" t="str">
        <f t="shared" si="2"/>
        <v>001-20-10-001-005-525  :  SMOKIN'</v>
      </c>
      <c r="AH37" s="5"/>
      <c r="AI37" s="5"/>
      <c r="AJ37" s="5"/>
      <c r="AK37" s="5"/>
      <c r="AL37" s="5"/>
    </row>
    <row r="38" spans="31:38" x14ac:dyDescent="0.2">
      <c r="AE38" s="5" t="s">
        <v>94</v>
      </c>
      <c r="AF38" s="5" t="s">
        <v>95</v>
      </c>
      <c r="AG38" s="5" t="str">
        <f t="shared" si="2"/>
        <v>001-20-10-001-005-527  :  ESSENTIALS TOO</v>
      </c>
      <c r="AH38" s="5"/>
      <c r="AI38" s="5"/>
      <c r="AJ38" s="5"/>
      <c r="AK38" s="5"/>
      <c r="AL38" s="5"/>
    </row>
    <row r="39" spans="31:38" x14ac:dyDescent="0.2">
      <c r="AE39" t="s">
        <v>96</v>
      </c>
      <c r="AF39" t="s">
        <v>97</v>
      </c>
      <c r="AG39" t="str">
        <f t="shared" si="2"/>
        <v>001-20-10-001-006-006  :  GOLF COURSE</v>
      </c>
      <c r="AL39" s="5"/>
    </row>
    <row r="40" spans="31:38" x14ac:dyDescent="0.2">
      <c r="AE40" s="5" t="s">
        <v>98</v>
      </c>
      <c r="AF40" s="5" t="s">
        <v>99</v>
      </c>
      <c r="AG40" s="5" t="str">
        <f t="shared" si="2"/>
        <v>001-20-10-001-006-400  :  GOLF GROUNDS MAINTENANCE</v>
      </c>
      <c r="AH40" s="5"/>
      <c r="AI40" s="5"/>
      <c r="AJ40" s="5"/>
      <c r="AK40" s="5"/>
      <c r="AL40" s="5"/>
    </row>
    <row r="41" spans="31:38" x14ac:dyDescent="0.2">
      <c r="AE41" t="s">
        <v>100</v>
      </c>
      <c r="AF41" t="s">
        <v>101</v>
      </c>
      <c r="AG41" t="str">
        <f t="shared" si="2"/>
        <v>001-20-10-001-006-410  :  SHENENDOAH CLUB HOUSE</v>
      </c>
      <c r="AL41" s="5"/>
    </row>
    <row r="42" spans="31:38" x14ac:dyDescent="0.2">
      <c r="AE42" s="5" t="s">
        <v>102</v>
      </c>
      <c r="AF42" s="5" t="s">
        <v>103</v>
      </c>
      <c r="AG42" s="5" t="str">
        <f t="shared" si="2"/>
        <v>001-20-10-001-006-411  :  PLEASANT KNOLLS PRO SHOP</v>
      </c>
      <c r="AH42" s="5"/>
      <c r="AI42" s="5"/>
      <c r="AJ42" s="5"/>
      <c r="AK42" s="5"/>
      <c r="AL42" s="5"/>
    </row>
    <row r="43" spans="31:38" x14ac:dyDescent="0.2">
      <c r="AE43" t="s">
        <v>104</v>
      </c>
      <c r="AF43" t="s">
        <v>105</v>
      </c>
      <c r="AG43" t="str">
        <f t="shared" si="2"/>
        <v>001-20-10-001-006-412  :  SANDSTONE HOLLOW CLUB HOUSE</v>
      </c>
      <c r="AL43" s="5"/>
    </row>
    <row r="44" spans="31:38" x14ac:dyDescent="0.2">
      <c r="AE44" s="5" t="s">
        <v>106</v>
      </c>
      <c r="AF44" s="5" t="s">
        <v>107</v>
      </c>
      <c r="AG44" s="5" t="str">
        <f t="shared" si="2"/>
        <v>001-20-10-001-006-420  :  SHENENDOAH PRO SHOP</v>
      </c>
      <c r="AH44" s="5"/>
      <c r="AI44" s="5"/>
      <c r="AJ44" s="5"/>
      <c r="AK44" s="5"/>
      <c r="AL44" s="5"/>
    </row>
    <row r="45" spans="31:38" x14ac:dyDescent="0.2">
      <c r="AE45" t="s">
        <v>108</v>
      </c>
      <c r="AF45" t="s">
        <v>109</v>
      </c>
      <c r="AG45" t="str">
        <f t="shared" si="2"/>
        <v>001-20-10-001-006-421  :  PLEASANT KNOLLS CLUB HOUSE</v>
      </c>
      <c r="AL45" s="5"/>
    </row>
    <row r="46" spans="31:38" x14ac:dyDescent="0.2">
      <c r="AE46" s="5" t="s">
        <v>110</v>
      </c>
      <c r="AF46" s="5" t="s">
        <v>111</v>
      </c>
      <c r="AG46" s="5" t="str">
        <f t="shared" si="2"/>
        <v>001-20-10-001-006-422  :  SANDSTONE HOLLOW PRO SHOP</v>
      </c>
      <c r="AH46" s="5"/>
      <c r="AI46" s="5"/>
      <c r="AJ46" s="5"/>
      <c r="AK46" s="5"/>
      <c r="AL46" s="5"/>
    </row>
    <row r="47" spans="31:38" x14ac:dyDescent="0.2">
      <c r="AE47" t="s">
        <v>112</v>
      </c>
      <c r="AF47" t="s">
        <v>287</v>
      </c>
      <c r="AG47" t="str">
        <f t="shared" si="2"/>
        <v>001-20-10-001-145-100  :  TSC- PURCHASING DEPT ADMIN</v>
      </c>
    </row>
    <row r="48" spans="31:38" x14ac:dyDescent="0.2">
      <c r="AE48" t="s">
        <v>113</v>
      </c>
      <c r="AF48" t="s">
        <v>288</v>
      </c>
      <c r="AG48" t="str">
        <f t="shared" si="2"/>
        <v>001-20-10-001-150-100  :  TSC- FINANCE DEPT ADMIN</v>
      </c>
      <c r="AL48" s="5"/>
    </row>
    <row r="49" spans="31:38" x14ac:dyDescent="0.2">
      <c r="AE49" s="5" t="s">
        <v>114</v>
      </c>
      <c r="AF49" s="5" t="s">
        <v>289</v>
      </c>
      <c r="AG49" s="5" t="str">
        <f t="shared" si="2"/>
        <v>001-20-10-001-155-100  :  TSC- MIS DEPT ADMIN</v>
      </c>
      <c r="AH49" s="5"/>
      <c r="AI49" s="5"/>
      <c r="AJ49" s="5"/>
      <c r="AK49" s="5"/>
    </row>
    <row r="50" spans="31:38" x14ac:dyDescent="0.2">
      <c r="AE50" s="5" t="s">
        <v>115</v>
      </c>
      <c r="AF50" s="5" t="s">
        <v>67</v>
      </c>
      <c r="AG50" s="5" t="str">
        <f t="shared" si="2"/>
        <v>001-20-10-001-302-165  :  CONSTRUCTION</v>
      </c>
      <c r="AH50" s="5"/>
      <c r="AI50" s="5"/>
      <c r="AJ50" s="5"/>
      <c r="AK50" s="5"/>
      <c r="AL50" s="5"/>
    </row>
    <row r="51" spans="31:38" x14ac:dyDescent="0.2">
      <c r="AE51" s="7" t="s">
        <v>299</v>
      </c>
      <c r="AF51" s="7" t="s">
        <v>116</v>
      </c>
      <c r="AG51" s="7" t="str">
        <f t="shared" si="2"/>
        <v>100-20-01-013-013-013  :  GENERAL ADMIN PROGRAM</v>
      </c>
      <c r="AH51" s="7"/>
      <c r="AI51" s="7"/>
      <c r="AJ51" s="7"/>
      <c r="AK51" s="7"/>
    </row>
    <row r="52" spans="31:38" x14ac:dyDescent="0.2">
      <c r="AE52" s="3" t="s">
        <v>231</v>
      </c>
      <c r="AF52" s="3" t="s">
        <v>290</v>
      </c>
      <c r="AG52" s="3" t="str">
        <f t="shared" si="2"/>
        <v>100-60-50-100-499-100  :  RETAIL &amp; MANUFACTURING ADMIN</v>
      </c>
      <c r="AH52" s="3"/>
      <c r="AI52" s="3"/>
      <c r="AJ52" s="3"/>
      <c r="AL52" s="5"/>
    </row>
    <row r="53" spans="31:38" x14ac:dyDescent="0.2">
      <c r="AE53" s="3" t="s">
        <v>125</v>
      </c>
      <c r="AF53" s="3" t="s">
        <v>291</v>
      </c>
      <c r="AG53" s="3" t="str">
        <f t="shared" si="2"/>
        <v xml:space="preserve">100-20-05-011-011-011  :  SMOKESHOP </v>
      </c>
      <c r="AH53" s="3"/>
      <c r="AI53" s="3"/>
      <c r="AJ53" s="3"/>
      <c r="AK53" s="5"/>
    </row>
    <row r="54" spans="31:38" x14ac:dyDescent="0.2">
      <c r="AE54" s="3" t="s">
        <v>353</v>
      </c>
      <c r="AF54" s="3" t="s">
        <v>354</v>
      </c>
      <c r="AG54" s="3" t="str">
        <f t="shared" si="2"/>
        <v>100-20-07-200-500-291  :  INDIAN COUNTRY TODAY</v>
      </c>
      <c r="AH54" s="3"/>
      <c r="AI54" s="3"/>
      <c r="AJ54" s="3"/>
      <c r="AK54" s="3"/>
      <c r="AL54" s="5"/>
    </row>
    <row r="55" spans="31:38" x14ac:dyDescent="0.2">
      <c r="AE55" s="3" t="s">
        <v>119</v>
      </c>
      <c r="AF55" s="3" t="s">
        <v>120</v>
      </c>
      <c r="AG55" s="3" t="str">
        <f t="shared" si="2"/>
        <v>100-20-05-006-006-006  :  ONEIDA WHOLESALE PROGRAM</v>
      </c>
      <c r="AH55" s="3"/>
      <c r="AI55" s="3"/>
      <c r="AJ55" s="3"/>
      <c r="AK55" s="3"/>
    </row>
    <row r="56" spans="31:38" x14ac:dyDescent="0.2">
      <c r="AE56" s="3" t="s">
        <v>126</v>
      </c>
      <c r="AF56" s="3" t="s">
        <v>127</v>
      </c>
      <c r="AG56" s="3" t="str">
        <f t="shared" si="2"/>
        <v>100-20-05-014-014-014  :  SAVON #14 - LENNOX AVE</v>
      </c>
      <c r="AH56" s="3"/>
      <c r="AI56" s="3"/>
      <c r="AJ56" s="3"/>
      <c r="AK56" s="3"/>
    </row>
    <row r="57" spans="31:38" x14ac:dyDescent="0.2">
      <c r="AE57" s="3" t="s">
        <v>128</v>
      </c>
      <c r="AF57" s="3" t="s">
        <v>285</v>
      </c>
      <c r="AG57" s="3" t="str">
        <f t="shared" si="2"/>
        <v>100-20-05-015-015-015  :  SAVON PATRICK ROAD</v>
      </c>
      <c r="AH57" s="3"/>
      <c r="AI57" s="3"/>
      <c r="AJ57" s="3"/>
      <c r="AK57" s="3"/>
      <c r="AL57" s="5"/>
    </row>
    <row r="58" spans="31:38" x14ac:dyDescent="0.2">
      <c r="AE58" s="3" t="s">
        <v>129</v>
      </c>
      <c r="AF58" s="3" t="s">
        <v>284</v>
      </c>
      <c r="AG58" s="3" t="str">
        <f t="shared" si="2"/>
        <v>100-20-05-018-018-018  :  SAVON DIESEL</v>
      </c>
      <c r="AH58" s="3"/>
      <c r="AI58" s="3"/>
      <c r="AJ58" s="3"/>
      <c r="AK58" s="3"/>
      <c r="AL58" s="5"/>
    </row>
    <row r="59" spans="31:38" x14ac:dyDescent="0.2">
      <c r="AE59" s="3" t="s">
        <v>130</v>
      </c>
      <c r="AF59" s="3" t="s">
        <v>131</v>
      </c>
      <c r="AG59" s="3" t="str">
        <f t="shared" si="2"/>
        <v>100-20-05-019-019-019  :  SAVON OUTLET - SHERRILL</v>
      </c>
      <c r="AH59" s="3"/>
      <c r="AI59" s="3"/>
      <c r="AJ59" s="3"/>
      <c r="AK59" s="3"/>
    </row>
    <row r="60" spans="31:38" x14ac:dyDescent="0.2">
      <c r="AE60" s="3" t="s">
        <v>132</v>
      </c>
      <c r="AF60" s="3" t="s">
        <v>133</v>
      </c>
      <c r="AG60" s="3" t="str">
        <f t="shared" si="2"/>
        <v>100-20-05-032-032-032  :  SAVON #032 - CANASTOTA</v>
      </c>
      <c r="AH60" s="3"/>
      <c r="AI60" s="3"/>
      <c r="AJ60" s="3"/>
      <c r="AK60" s="3"/>
    </row>
    <row r="61" spans="31:38" x14ac:dyDescent="0.2">
      <c r="AE61" s="3" t="s">
        <v>134</v>
      </c>
      <c r="AF61" s="3" t="s">
        <v>135</v>
      </c>
      <c r="AG61" s="3" t="str">
        <f t="shared" si="2"/>
        <v>100-20-05-033-033-033  :  SAVON #033 - SHERRILL</v>
      </c>
      <c r="AH61" s="3"/>
      <c r="AI61" s="3"/>
      <c r="AJ61" s="3"/>
      <c r="AK61" s="3"/>
      <c r="AL61" s="5"/>
    </row>
    <row r="62" spans="31:38" x14ac:dyDescent="0.2">
      <c r="AE62" s="3" t="s">
        <v>136</v>
      </c>
      <c r="AF62" s="3" t="s">
        <v>292</v>
      </c>
      <c r="AG62" s="3" t="str">
        <f t="shared" si="2"/>
        <v>100-20-05-034-034-034  :  SAVON ONEIDA LAKE #034</v>
      </c>
      <c r="AH62" s="3"/>
      <c r="AI62" s="3"/>
      <c r="AJ62" s="3"/>
      <c r="AK62" s="3"/>
      <c r="AL62" s="3"/>
    </row>
    <row r="63" spans="31:38" x14ac:dyDescent="0.2">
      <c r="AE63" s="3" t="s">
        <v>137</v>
      </c>
      <c r="AF63" s="3" t="s">
        <v>281</v>
      </c>
      <c r="AG63" s="3" t="str">
        <f t="shared" si="2"/>
        <v>100-20-05-035-035-035  :  PLAZA MART #035</v>
      </c>
      <c r="AH63" s="3"/>
      <c r="AI63" s="3"/>
      <c r="AJ63" s="3"/>
      <c r="AK63" s="3"/>
      <c r="AL63" s="3"/>
    </row>
    <row r="64" spans="31:38" x14ac:dyDescent="0.2">
      <c r="AE64" s="3" t="s">
        <v>138</v>
      </c>
      <c r="AF64" s="3" t="s">
        <v>282</v>
      </c>
      <c r="AG64" s="3" t="str">
        <f t="shared" si="2"/>
        <v>100-20-05-036-036-036  :  BEACH MART #036</v>
      </c>
      <c r="AH64" s="3"/>
      <c r="AI64" s="3"/>
      <c r="AJ64" s="3"/>
      <c r="AK64" s="3"/>
      <c r="AL64" s="3"/>
    </row>
    <row r="65" spans="31:38" x14ac:dyDescent="0.2">
      <c r="AE65" s="3" t="s">
        <v>139</v>
      </c>
      <c r="AF65" s="3" t="s">
        <v>283</v>
      </c>
      <c r="AG65" s="3" t="str">
        <f t="shared" si="2"/>
        <v>100-20-05-037-037-037  :  ONEIDA MART #037</v>
      </c>
      <c r="AH65" s="3"/>
      <c r="AI65" s="3"/>
      <c r="AJ65" s="3"/>
      <c r="AK65" s="3"/>
      <c r="AL65" s="3"/>
    </row>
    <row r="66" spans="31:38" x14ac:dyDescent="0.2">
      <c r="AE66" s="5" t="s">
        <v>123</v>
      </c>
      <c r="AF66" s="5" t="s">
        <v>124</v>
      </c>
      <c r="AG66" s="5" t="str">
        <f t="shared" si="2"/>
        <v>100-20-05-010-010-010  :  INTERNET RETAILING (E-TAILING)</v>
      </c>
      <c r="AH66" s="5"/>
      <c r="AI66" s="5"/>
      <c r="AJ66" s="5"/>
      <c r="AK66" s="3"/>
      <c r="AL66" s="3"/>
    </row>
    <row r="67" spans="31:38" x14ac:dyDescent="0.2">
      <c r="AE67" s="3" t="s">
        <v>140</v>
      </c>
      <c r="AF67" s="3" t="s">
        <v>293</v>
      </c>
      <c r="AG67" s="3" t="str">
        <f t="shared" ref="AG67:AG105" si="3">+AE67&amp;"  :  "&amp;AF67</f>
        <v>100-20-05-038-038-038  :  SAVON MAIN ST. #038</v>
      </c>
      <c r="AH67" s="3"/>
      <c r="AI67" s="3"/>
      <c r="AJ67" s="3"/>
      <c r="AK67" s="3"/>
      <c r="AL67" s="3"/>
    </row>
    <row r="68" spans="31:38" x14ac:dyDescent="0.2">
      <c r="AE68" s="3" t="s">
        <v>141</v>
      </c>
      <c r="AF68" s="3" t="s">
        <v>294</v>
      </c>
      <c r="AG68" s="3" t="str">
        <f t="shared" si="3"/>
        <v>100-20-06-016-016-016  :  SNUG HARBOR</v>
      </c>
      <c r="AH68" s="3"/>
      <c r="AI68" s="3"/>
      <c r="AJ68" s="3"/>
      <c r="AK68" s="3"/>
      <c r="AL68" s="3"/>
    </row>
    <row r="69" spans="31:38" x14ac:dyDescent="0.2">
      <c r="AE69" s="3" t="s">
        <v>142</v>
      </c>
      <c r="AF69" s="3" t="s">
        <v>143</v>
      </c>
      <c r="AG69" s="3" t="str">
        <f t="shared" si="3"/>
        <v>100-20-06-017-017-017  :  MARION MANOR</v>
      </c>
      <c r="AH69" s="3"/>
      <c r="AI69" s="3"/>
      <c r="AJ69" s="3"/>
      <c r="AK69" s="3"/>
      <c r="AL69" s="3"/>
    </row>
    <row r="70" spans="31:38" x14ac:dyDescent="0.2">
      <c r="AE70" s="5" t="s">
        <v>121</v>
      </c>
      <c r="AF70" s="5" t="s">
        <v>122</v>
      </c>
      <c r="AG70" s="5" t="str">
        <f t="shared" si="3"/>
        <v>100-20-05-009-009-009  :  GRAVEL PIT</v>
      </c>
      <c r="AH70" s="5"/>
      <c r="AI70" s="5"/>
      <c r="AJ70" s="5"/>
      <c r="AK70" s="3"/>
      <c r="AL70" s="3"/>
    </row>
    <row r="71" spans="31:38" x14ac:dyDescent="0.2">
      <c r="AE71" s="5" t="s">
        <v>117</v>
      </c>
      <c r="AF71" s="5" t="s">
        <v>118</v>
      </c>
      <c r="AG71" s="5" t="str">
        <f t="shared" si="3"/>
        <v>100-20-02-400-602-100  :  AGRICULTURE GENERAL ADMIN</v>
      </c>
      <c r="AH71" s="5"/>
      <c r="AI71" s="5"/>
      <c r="AJ71" s="5"/>
      <c r="AK71" s="5"/>
      <c r="AL71" s="3"/>
    </row>
    <row r="72" spans="31:38" x14ac:dyDescent="0.2">
      <c r="AE72" s="3" t="s">
        <v>295</v>
      </c>
      <c r="AF72" s="3" t="s">
        <v>296</v>
      </c>
      <c r="AG72" s="3" t="str">
        <f t="shared" si="3"/>
        <v>220-20-08-220-220-003  :  SALMON ACRES</v>
      </c>
      <c r="AH72" s="3"/>
      <c r="AI72" s="3"/>
      <c r="AJ72" s="3"/>
      <c r="AK72" s="5"/>
      <c r="AL72" s="3"/>
    </row>
    <row r="73" spans="31:38" x14ac:dyDescent="0.2">
      <c r="AE73" s="3" t="s">
        <v>297</v>
      </c>
      <c r="AF73" s="3" t="s">
        <v>298</v>
      </c>
      <c r="AG73" s="3" t="str">
        <f t="shared" si="3"/>
        <v>100-20-02-400-602-227  :  GAMING PRESERVE</v>
      </c>
      <c r="AH73" s="3"/>
      <c r="AI73" s="3"/>
      <c r="AJ73" s="3"/>
      <c r="AK73" s="3"/>
      <c r="AL73" s="3"/>
    </row>
    <row r="74" spans="31:38" x14ac:dyDescent="0.2">
      <c r="AE74" s="5" t="s">
        <v>202</v>
      </c>
      <c r="AF74" s="5" t="s">
        <v>203</v>
      </c>
      <c r="AG74" s="5" t="str">
        <f t="shared" si="3"/>
        <v>100-60-30-100-307-030  :  TRANSPORTATION CAR CARE CENTER</v>
      </c>
      <c r="AH74" s="5"/>
      <c r="AI74" s="5"/>
      <c r="AJ74" s="5"/>
      <c r="AK74" s="5"/>
      <c r="AL74" s="3"/>
    </row>
    <row r="75" spans="31:38" x14ac:dyDescent="0.2">
      <c r="AE75" s="5" t="s">
        <v>204</v>
      </c>
      <c r="AF75" s="5" t="s">
        <v>300</v>
      </c>
      <c r="AG75" s="5" t="str">
        <f t="shared" si="3"/>
        <v>100-60-30-100-307-100  :  TRANSPORTATION SERVICES</v>
      </c>
      <c r="AH75" s="5"/>
      <c r="AI75" s="5"/>
      <c r="AJ75" s="5"/>
      <c r="AK75" s="5"/>
      <c r="AL75" s="3"/>
    </row>
    <row r="76" spans="31:38" x14ac:dyDescent="0.2">
      <c r="AE76" s="5" t="s">
        <v>318</v>
      </c>
      <c r="AF76" s="5" t="s">
        <v>319</v>
      </c>
      <c r="AG76" s="5" t="str">
        <f t="shared" si="3"/>
        <v xml:space="preserve">100-20-10-001-145-100  :  PURCHASING </v>
      </c>
      <c r="AH76" s="5"/>
      <c r="AI76" s="5"/>
      <c r="AJ76" s="5"/>
      <c r="AK76" s="5"/>
      <c r="AL76" s="3"/>
    </row>
    <row r="77" spans="31:38" x14ac:dyDescent="0.2">
      <c r="AE77" s="5" t="s">
        <v>144</v>
      </c>
      <c r="AF77" s="5" t="s">
        <v>145</v>
      </c>
      <c r="AG77" s="5" t="str">
        <f t="shared" si="3"/>
        <v>100-30-15-670-510-100  :  HOUSING CORPORATION-HUD</v>
      </c>
      <c r="AH77" s="5"/>
      <c r="AI77" s="5"/>
      <c r="AJ77" s="5"/>
      <c r="AK77" s="4"/>
      <c r="AL77" s="3"/>
    </row>
    <row r="78" spans="31:38" x14ac:dyDescent="0.2">
      <c r="AE78" s="5" t="s">
        <v>334</v>
      </c>
      <c r="AF78" s="5" t="s">
        <v>67</v>
      </c>
      <c r="AG78" s="5" t="str">
        <f t="shared" si="3"/>
        <v>100-20-10-001-302-165  :  CONSTRUCTION</v>
      </c>
      <c r="AH78" s="5"/>
      <c r="AI78" s="5"/>
      <c r="AJ78" s="5"/>
      <c r="AK78" s="4"/>
      <c r="AL78" s="3"/>
    </row>
    <row r="79" spans="31:38" x14ac:dyDescent="0.2">
      <c r="AE79" s="5" t="s">
        <v>146</v>
      </c>
      <c r="AF79" s="5" t="s">
        <v>147</v>
      </c>
      <c r="AG79" s="5" t="str">
        <f t="shared" si="3"/>
        <v>100-30-15-671-210-100  :  NATION RENTALS</v>
      </c>
      <c r="AH79" s="5"/>
      <c r="AI79" s="5"/>
      <c r="AJ79" s="5"/>
      <c r="AK79" s="5"/>
      <c r="AL79" s="5"/>
    </row>
    <row r="80" spans="31:38" x14ac:dyDescent="0.2">
      <c r="AE80" s="5" t="s">
        <v>148</v>
      </c>
      <c r="AF80" s="5" t="s">
        <v>149</v>
      </c>
      <c r="AG80" s="5" t="str">
        <f t="shared" si="3"/>
        <v>100-30-15-671-510-100  :  HOUSING-NATION</v>
      </c>
      <c r="AH80" s="5"/>
      <c r="AI80" s="5"/>
      <c r="AJ80" s="5"/>
      <c r="AK80" s="5"/>
      <c r="AL80" s="5"/>
    </row>
    <row r="81" spans="31:38" x14ac:dyDescent="0.2">
      <c r="AE81" s="5" t="s">
        <v>150</v>
      </c>
      <c r="AF81" s="5" t="s">
        <v>337</v>
      </c>
      <c r="AG81" s="5" t="str">
        <f t="shared" si="3"/>
        <v>100-30-15-671-510-192  :  HOUSING - NATION -ADMINISTRATOR</v>
      </c>
      <c r="AH81" s="5"/>
      <c r="AI81" s="5"/>
      <c r="AJ81" s="5"/>
      <c r="AK81" s="5"/>
      <c r="AL81" s="3"/>
    </row>
    <row r="82" spans="31:38" x14ac:dyDescent="0.2">
      <c r="AE82" s="5" t="s">
        <v>151</v>
      </c>
      <c r="AF82" s="5" t="s">
        <v>324</v>
      </c>
      <c r="AG82" s="5" t="str">
        <f t="shared" si="3"/>
        <v xml:space="preserve">100-40-20-100-601-100  :  FAMILY SERVICES ADMIN </v>
      </c>
      <c r="AH82" s="5"/>
      <c r="AI82" s="5"/>
      <c r="AJ82" s="5"/>
      <c r="AK82" s="5"/>
      <c r="AL82" s="3"/>
    </row>
    <row r="83" spans="31:38" x14ac:dyDescent="0.2">
      <c r="AE83" s="5" t="s">
        <v>182</v>
      </c>
      <c r="AF83" s="5" t="s">
        <v>325</v>
      </c>
      <c r="AG83" s="5" t="str">
        <f>+AE83&amp;"  :  "&amp;AF83</f>
        <v>100-40-20-714-601-100  :  FAMILY SERVICES GRANT</v>
      </c>
      <c r="AH83" s="5"/>
      <c r="AI83" s="5"/>
      <c r="AJ83" s="5"/>
    </row>
    <row r="84" spans="31:38" x14ac:dyDescent="0.2">
      <c r="AE84" s="5" t="s">
        <v>152</v>
      </c>
      <c r="AF84" s="5" t="s">
        <v>153</v>
      </c>
      <c r="AG84" s="5" t="str">
        <f t="shared" si="3"/>
        <v>100-40-20-100-601-235  :  ELDERS PROGRAM</v>
      </c>
      <c r="AH84" s="5"/>
      <c r="AI84" s="5"/>
      <c r="AJ84" s="5"/>
    </row>
    <row r="85" spans="31:38" x14ac:dyDescent="0.2">
      <c r="AE85" s="5" t="s">
        <v>154</v>
      </c>
      <c r="AF85" s="5" t="s">
        <v>155</v>
      </c>
      <c r="AG85" s="5" t="str">
        <f t="shared" si="3"/>
        <v>100-40-20-100-601-245  :  COUNSELING PRGM</v>
      </c>
      <c r="AH85" s="5"/>
      <c r="AI85" s="5"/>
      <c r="AJ85" s="5"/>
    </row>
    <row r="86" spans="31:38" x14ac:dyDescent="0.2">
      <c r="AE86" s="5" t="s">
        <v>183</v>
      </c>
      <c r="AF86" s="5" t="s">
        <v>163</v>
      </c>
      <c r="AG86" s="5" t="str">
        <f>+AE86&amp;"  :  "&amp;AF86</f>
        <v>100-40-20-714-601-245  :  COUNSELING PROGRAM</v>
      </c>
      <c r="AH86" s="5"/>
      <c r="AI86" s="5"/>
      <c r="AJ86" s="5"/>
    </row>
    <row r="87" spans="31:38" x14ac:dyDescent="0.2">
      <c r="AE87" s="5" t="s">
        <v>157</v>
      </c>
      <c r="AF87" s="5" t="s">
        <v>326</v>
      </c>
      <c r="AG87" s="5" t="str">
        <f t="shared" si="3"/>
        <v xml:space="preserve">100-40-20-100-604-100  :  RECREATION &amp; YOUTH ADMIN </v>
      </c>
      <c r="AH87" s="5"/>
      <c r="AI87" s="5"/>
      <c r="AJ87" s="5"/>
      <c r="AK87" s="5"/>
      <c r="AL87" s="5"/>
    </row>
    <row r="88" spans="31:38" x14ac:dyDescent="0.2">
      <c r="AE88" s="5" t="s">
        <v>158</v>
      </c>
      <c r="AF88" s="5" t="s">
        <v>159</v>
      </c>
      <c r="AG88" s="5" t="str">
        <f t="shared" si="3"/>
        <v>100-40-20-100-604-211  :  SUMMER YOUTH PROGRAM</v>
      </c>
      <c r="AH88" s="5"/>
      <c r="AI88" s="5"/>
      <c r="AJ88" s="5"/>
      <c r="AK88" s="5"/>
    </row>
    <row r="89" spans="31:38" x14ac:dyDescent="0.2">
      <c r="AE89" s="5" t="s">
        <v>160</v>
      </c>
      <c r="AF89" s="5" t="s">
        <v>161</v>
      </c>
      <c r="AG89" s="5" t="str">
        <f t="shared" si="3"/>
        <v>100-40-20-100-604-215  :  RECREATION PRGM</v>
      </c>
      <c r="AH89" s="5"/>
      <c r="AI89" s="5"/>
      <c r="AJ89" s="5"/>
      <c r="AK89" s="5"/>
    </row>
    <row r="90" spans="31:38" x14ac:dyDescent="0.2">
      <c r="AE90" s="5" t="s">
        <v>162</v>
      </c>
      <c r="AF90" s="5" t="s">
        <v>328</v>
      </c>
      <c r="AG90" s="5" t="str">
        <f t="shared" si="3"/>
        <v>100-40-20-100-604-245  :  YOUTH DEVELOPMENT</v>
      </c>
      <c r="AH90" s="5"/>
      <c r="AI90" s="5"/>
      <c r="AJ90" s="5"/>
    </row>
    <row r="91" spans="31:38" x14ac:dyDescent="0.2">
      <c r="AE91" s="5" t="s">
        <v>164</v>
      </c>
      <c r="AF91" s="5" t="s">
        <v>323</v>
      </c>
      <c r="AG91" s="5" t="str">
        <f t="shared" si="3"/>
        <v>100-40-20-100-605-100  :  GOVT PROGRAMS ADMINISTRATION</v>
      </c>
      <c r="AH91" s="5"/>
      <c r="AI91" s="5"/>
      <c r="AJ91" s="5"/>
      <c r="AK91" s="5"/>
    </row>
    <row r="92" spans="31:38" x14ac:dyDescent="0.2">
      <c r="AE92" s="5" t="s">
        <v>185</v>
      </c>
      <c r="AF92" s="5" t="s">
        <v>179</v>
      </c>
      <c r="AG92" s="5" t="str">
        <f>+AE92&amp;"  :  "&amp;AF92</f>
        <v>100-40-20-714-605-100  :  PROGRAM</v>
      </c>
      <c r="AH92" s="5"/>
      <c r="AI92" s="5"/>
      <c r="AJ92" s="5"/>
      <c r="AK92" s="5"/>
    </row>
    <row r="93" spans="31:38" x14ac:dyDescent="0.2">
      <c r="AE93" s="5" t="s">
        <v>165</v>
      </c>
      <c r="AF93" s="5" t="s">
        <v>327</v>
      </c>
      <c r="AG93" s="5" t="str">
        <f t="shared" si="3"/>
        <v>100-40-20-100-606-100  :  EDUCATION GENERAL ADMIN</v>
      </c>
      <c r="AH93" s="5"/>
      <c r="AI93" s="5"/>
      <c r="AJ93" s="5"/>
      <c r="AK93" s="5"/>
    </row>
    <row r="94" spans="31:38" x14ac:dyDescent="0.2">
      <c r="AE94" s="5" t="s">
        <v>166</v>
      </c>
      <c r="AF94" s="5" t="s">
        <v>167</v>
      </c>
      <c r="AG94" s="5" t="str">
        <f t="shared" si="3"/>
        <v>100-40-20-100-606-230  :  EARLY CHILDHOOD PRGM</v>
      </c>
      <c r="AH94" s="5"/>
      <c r="AI94" s="5"/>
      <c r="AJ94" s="5"/>
      <c r="AK94" s="5"/>
    </row>
    <row r="95" spans="31:38" x14ac:dyDescent="0.2">
      <c r="AE95" s="5" t="s">
        <v>168</v>
      </c>
      <c r="AF95" s="5" t="s">
        <v>169</v>
      </c>
      <c r="AG95" s="5" t="str">
        <f t="shared" si="3"/>
        <v>100-40-20-100-607-100  :  HEALTH ADMIN PROGRAM</v>
      </c>
      <c r="AH95" s="5"/>
      <c r="AI95" s="5"/>
      <c r="AJ95" s="5"/>
      <c r="AK95" s="5"/>
    </row>
    <row r="96" spans="31:38" x14ac:dyDescent="0.2">
      <c r="AE96" s="5" t="s">
        <v>170</v>
      </c>
      <c r="AF96" s="5" t="s">
        <v>171</v>
      </c>
      <c r="AG96" s="5" t="str">
        <f t="shared" si="3"/>
        <v>100-40-20-100-607-270  :  COMMUNITY HEALTH PROGRAM</v>
      </c>
      <c r="AH96" s="5"/>
      <c r="AI96" s="5"/>
      <c r="AJ96" s="5"/>
      <c r="AK96" s="5"/>
    </row>
    <row r="97" spans="31:38" x14ac:dyDescent="0.2">
      <c r="AE97" s="5" t="s">
        <v>172</v>
      </c>
      <c r="AF97" s="5" t="s">
        <v>173</v>
      </c>
      <c r="AG97" s="5" t="str">
        <f t="shared" si="3"/>
        <v>100-40-20-100-607-275  :  HEALTH CLINIC PROGRAM</v>
      </c>
      <c r="AH97" s="5"/>
      <c r="AI97" s="5"/>
      <c r="AJ97" s="5"/>
      <c r="AK97" s="5"/>
    </row>
    <row r="98" spans="31:38" x14ac:dyDescent="0.2">
      <c r="AE98" s="5" t="s">
        <v>174</v>
      </c>
      <c r="AF98" s="5" t="s">
        <v>181</v>
      </c>
      <c r="AG98" s="5" t="str">
        <f t="shared" si="3"/>
        <v>100-40-20-100-607-276  :  DENTAL</v>
      </c>
      <c r="AH98" s="5"/>
      <c r="AI98" s="5"/>
      <c r="AJ98" s="5"/>
      <c r="AK98" s="5"/>
    </row>
    <row r="99" spans="31:38" x14ac:dyDescent="0.2">
      <c r="AE99" s="5" t="s">
        <v>175</v>
      </c>
      <c r="AF99" s="5" t="s">
        <v>176</v>
      </c>
      <c r="AG99" s="5" t="str">
        <f t="shared" si="3"/>
        <v>100-40-20-100-607-280  :  NUTRITION PRGM</v>
      </c>
      <c r="AH99" s="5"/>
      <c r="AI99" s="5"/>
      <c r="AJ99" s="5"/>
      <c r="AK99" s="5"/>
    </row>
    <row r="100" spans="31:38" x14ac:dyDescent="0.2">
      <c r="AE100" s="5" t="s">
        <v>186</v>
      </c>
      <c r="AF100" s="5" t="s">
        <v>187</v>
      </c>
      <c r="AG100" s="5" t="str">
        <f>+AE100&amp;"  :  "&amp;AF100</f>
        <v>100-40-20-714-607-100  :  HEALTH ADMINISTRATION PROGRAM</v>
      </c>
      <c r="AH100" s="5"/>
      <c r="AI100" s="5"/>
      <c r="AJ100" s="5"/>
    </row>
    <row r="101" spans="31:38" x14ac:dyDescent="0.2">
      <c r="AE101" s="5" t="s">
        <v>188</v>
      </c>
      <c r="AF101" s="5" t="s">
        <v>171</v>
      </c>
      <c r="AG101" s="5" t="str">
        <f>+AE101&amp;"  :  "&amp;AF101</f>
        <v>100-40-20-714-607-270  :  COMMUNITY HEALTH PROGRAM</v>
      </c>
      <c r="AH101" s="5"/>
      <c r="AI101" s="5"/>
      <c r="AJ101" s="5"/>
      <c r="AK101" s="5"/>
      <c r="AL101" s="5"/>
    </row>
    <row r="102" spans="31:38" x14ac:dyDescent="0.2">
      <c r="AE102" s="5" t="s">
        <v>189</v>
      </c>
      <c r="AF102" s="5" t="s">
        <v>190</v>
      </c>
      <c r="AG102" s="5" t="str">
        <f>+AE102&amp;"  :  "&amp;AF102</f>
        <v>100-40-20-714-607-275  :  MEDICAL</v>
      </c>
      <c r="AH102" s="5"/>
      <c r="AI102" s="5"/>
      <c r="AJ102" s="5"/>
    </row>
    <row r="103" spans="31:38" x14ac:dyDescent="0.2">
      <c r="AE103" t="s">
        <v>177</v>
      </c>
      <c r="AF103" t="s">
        <v>156</v>
      </c>
      <c r="AG103" t="str">
        <f t="shared" si="3"/>
        <v>100-40-20-100-608-100  :  GENERAL ADMINISTRATION PROGRAM</v>
      </c>
    </row>
    <row r="104" spans="31:38" x14ac:dyDescent="0.2">
      <c r="AE104" s="5" t="s">
        <v>178</v>
      </c>
      <c r="AF104" s="5" t="s">
        <v>338</v>
      </c>
      <c r="AG104" s="5" t="str">
        <f t="shared" si="3"/>
        <v>100-40-20-100-609-100  :  CHILDREN &amp; ELDERS ADMIN</v>
      </c>
      <c r="AH104" s="5"/>
      <c r="AI104" s="5"/>
      <c r="AJ104" s="5"/>
    </row>
    <row r="105" spans="31:38" x14ac:dyDescent="0.2">
      <c r="AE105" s="5" t="s">
        <v>180</v>
      </c>
      <c r="AF105" s="5" t="s">
        <v>339</v>
      </c>
      <c r="AG105" s="5" t="str">
        <f t="shared" si="3"/>
        <v>100-40-20-617-604-211  :  REC &amp; YOUTH - SUMMER YOUTH</v>
      </c>
      <c r="AH105" s="5"/>
      <c r="AI105" s="5"/>
      <c r="AJ105" s="5"/>
      <c r="AK105" s="5"/>
    </row>
    <row r="106" spans="31:38" x14ac:dyDescent="0.2">
      <c r="AE106" s="5" t="s">
        <v>184</v>
      </c>
      <c r="AF106" s="5" t="s">
        <v>163</v>
      </c>
      <c r="AG106" s="5" t="str">
        <f>+AE106&amp;"  :  "&amp;AF106</f>
        <v>100-40-20-714-604-245  :  COUNSELING PROGRAM</v>
      </c>
      <c r="AH106" s="5"/>
      <c r="AI106" s="5"/>
      <c r="AJ106" s="5"/>
      <c r="AK106" s="5"/>
    </row>
    <row r="107" spans="31:38" x14ac:dyDescent="0.2">
      <c r="AE107" s="5" t="s">
        <v>191</v>
      </c>
      <c r="AF107" s="5" t="s">
        <v>313</v>
      </c>
      <c r="AG107" s="5" t="str">
        <f t="shared" ref="AG107:AG157" si="4">+AE107&amp;"  :  "&amp;AF107</f>
        <v>100-60-10-100-509-350  :  FOUR DIRECTIONS HOLLYWOOD</v>
      </c>
      <c r="AH107" s="5"/>
      <c r="AI107" s="5"/>
      <c r="AJ107" s="5"/>
    </row>
    <row r="108" spans="31:38" x14ac:dyDescent="0.2">
      <c r="AE108" s="5" t="s">
        <v>192</v>
      </c>
      <c r="AF108" s="5" t="s">
        <v>314</v>
      </c>
      <c r="AG108" s="5" t="str">
        <f t="shared" si="4"/>
        <v>100-60-10-100-509-351  :  FOUR DIRECTIONS PANASONIC</v>
      </c>
      <c r="AH108" s="5"/>
      <c r="AI108" s="5"/>
      <c r="AJ108" s="5"/>
    </row>
    <row r="109" spans="31:38" x14ac:dyDescent="0.2">
      <c r="AE109" s="5" t="s">
        <v>193</v>
      </c>
      <c r="AF109" s="5" t="s">
        <v>315</v>
      </c>
      <c r="AG109" s="5" t="str">
        <f t="shared" si="4"/>
        <v>100-60-10-100-509-352  :  FOUR DIRECTIONS FILM</v>
      </c>
      <c r="AH109" s="5"/>
      <c r="AI109" s="5"/>
      <c r="AJ109" s="5"/>
    </row>
    <row r="110" spans="31:38" x14ac:dyDescent="0.2">
      <c r="AE110" s="5" t="s">
        <v>194</v>
      </c>
      <c r="AF110" s="5" t="s">
        <v>316</v>
      </c>
      <c r="AG110" s="5" t="str">
        <f t="shared" si="4"/>
        <v>100-60-10-100-509-353  :  FOUR DIRECTIONS TELEVISION</v>
      </c>
      <c r="AH110" s="5"/>
      <c r="AI110" s="5"/>
      <c r="AJ110" s="5"/>
    </row>
    <row r="111" spans="31:38" x14ac:dyDescent="0.2">
      <c r="AE111" s="5" t="s">
        <v>195</v>
      </c>
      <c r="AF111" s="5" t="s">
        <v>317</v>
      </c>
      <c r="AG111" s="5" t="str">
        <f t="shared" si="4"/>
        <v>100-60-10-100-509-354  :  FOUR DIRECTIONS MULTI-MEDIA</v>
      </c>
      <c r="AH111" s="5"/>
      <c r="AI111" s="5"/>
      <c r="AJ111" s="5"/>
    </row>
    <row r="112" spans="31:38" x14ac:dyDescent="0.2">
      <c r="AE112" s="5" t="s">
        <v>196</v>
      </c>
      <c r="AF112" s="5" t="s">
        <v>197</v>
      </c>
      <c r="AG112" s="5" t="str">
        <f t="shared" si="4"/>
        <v>100-60-30-100-301-100  :  PUBLIC SAFETY GENERAL ADMIN</v>
      </c>
      <c r="AH112" s="5"/>
      <c r="AI112" s="5"/>
      <c r="AJ112" s="5"/>
      <c r="AK112" s="5"/>
    </row>
    <row r="113" spans="31:38" x14ac:dyDescent="0.2">
      <c r="AE113" t="s">
        <v>198</v>
      </c>
      <c r="AF113" t="s">
        <v>199</v>
      </c>
      <c r="AG113" t="str">
        <f t="shared" si="4"/>
        <v>100-60-30-100-302-165  :  CONSTRUCTION PRGM</v>
      </c>
    </row>
    <row r="114" spans="31:38" x14ac:dyDescent="0.2">
      <c r="AE114" s="5" t="s">
        <v>200</v>
      </c>
      <c r="AF114" s="5" t="s">
        <v>321</v>
      </c>
      <c r="AG114" s="5" t="str">
        <f t="shared" si="4"/>
        <v>100-60-30-100-303-100  :  FACILITIES</v>
      </c>
      <c r="AH114" s="5"/>
      <c r="AI114" s="5"/>
      <c r="AJ114" s="5"/>
    </row>
    <row r="115" spans="31:38" x14ac:dyDescent="0.2">
      <c r="AE115" s="5" t="s">
        <v>201</v>
      </c>
      <c r="AF115" s="5" t="s">
        <v>320</v>
      </c>
      <c r="AG115" s="5" t="str">
        <f t="shared" si="4"/>
        <v xml:space="preserve">100-60-30-100-305-100  :  LAW ENFORCEMENT ADMIN </v>
      </c>
      <c r="AH115" s="5"/>
      <c r="AI115" s="5"/>
      <c r="AJ115" s="5"/>
      <c r="AK115" s="5"/>
    </row>
    <row r="116" spans="31:38" x14ac:dyDescent="0.2">
      <c r="AE116" s="5" t="s">
        <v>205</v>
      </c>
      <c r="AF116" s="5" t="s">
        <v>311</v>
      </c>
      <c r="AG116" s="5" t="str">
        <f t="shared" si="4"/>
        <v xml:space="preserve">100-60-35-100-401-100  :  LEGAL ADMINISTRATION </v>
      </c>
      <c r="AH116" s="5"/>
      <c r="AI116" s="5"/>
      <c r="AJ116" s="5"/>
      <c r="AK116" s="5"/>
    </row>
    <row r="117" spans="31:38" x14ac:dyDescent="0.2">
      <c r="AE117" s="5" t="s">
        <v>206</v>
      </c>
      <c r="AF117" s="5" t="s">
        <v>310</v>
      </c>
      <c r="AG117" s="5" t="str">
        <f t="shared" si="4"/>
        <v>100-60-35-100-401-190  :  HISTORY</v>
      </c>
      <c r="AH117" s="5"/>
      <c r="AI117" s="5"/>
      <c r="AJ117" s="5"/>
    </row>
    <row r="118" spans="31:38" x14ac:dyDescent="0.2">
      <c r="AE118" s="5" t="s">
        <v>207</v>
      </c>
      <c r="AF118" s="5" t="s">
        <v>208</v>
      </c>
      <c r="AG118" s="5" t="str">
        <f t="shared" si="4"/>
        <v>100-60-35-100-401-191  :  ARCHIVES/RECORDS PRESERV PRGM</v>
      </c>
      <c r="AH118" s="5"/>
      <c r="AI118" s="5"/>
      <c r="AJ118" s="5"/>
      <c r="AK118" s="5"/>
    </row>
    <row r="119" spans="31:38" x14ac:dyDescent="0.2">
      <c r="AE119" s="5" t="s">
        <v>209</v>
      </c>
      <c r="AF119" s="5" t="s">
        <v>340</v>
      </c>
      <c r="AG119" s="5" t="str">
        <f t="shared" si="4"/>
        <v>100-60-35-100-401-200  :  LEGAL SERVICES</v>
      </c>
      <c r="AH119" s="5"/>
      <c r="AI119" s="5"/>
      <c r="AJ119" s="5"/>
    </row>
    <row r="120" spans="31:38" x14ac:dyDescent="0.2">
      <c r="AE120" t="s">
        <v>210</v>
      </c>
      <c r="AF120" t="s">
        <v>211</v>
      </c>
      <c r="AG120" t="str">
        <f t="shared" si="4"/>
        <v>100-60-35-100-402-180  :  CLAIMS COMMISSION PRGM</v>
      </c>
    </row>
    <row r="121" spans="31:38" x14ac:dyDescent="0.2">
      <c r="AE121" s="5" t="s">
        <v>212</v>
      </c>
      <c r="AF121" s="5" t="s">
        <v>312</v>
      </c>
      <c r="AG121" s="5" t="str">
        <f t="shared" si="4"/>
        <v xml:space="preserve">100-60-35-100-402-185  :  NATION COURT </v>
      </c>
      <c r="AH121" s="5"/>
      <c r="AI121" s="5"/>
      <c r="AJ121" s="5"/>
      <c r="AK121" s="5"/>
    </row>
    <row r="122" spans="31:38" x14ac:dyDescent="0.2">
      <c r="AE122" s="5" t="s">
        <v>213</v>
      </c>
      <c r="AF122" s="5" t="s">
        <v>322</v>
      </c>
      <c r="AG122" s="5" t="str">
        <f t="shared" si="4"/>
        <v xml:space="preserve">100-60-40-100-101-100  :  NATION HUMAN RESOURCES ADMINISTRATION </v>
      </c>
      <c r="AH122" s="5"/>
      <c r="AI122" s="5"/>
      <c r="AJ122" s="5"/>
    </row>
    <row r="123" spans="31:38" x14ac:dyDescent="0.2">
      <c r="AE123" s="5" t="s">
        <v>214</v>
      </c>
      <c r="AF123" s="5" t="s">
        <v>215</v>
      </c>
      <c r="AG123" s="5" t="str">
        <f t="shared" si="4"/>
        <v>100-60-40-100-102-100  :  GENERAL OFFICE MGT ADMIN PRGM</v>
      </c>
      <c r="AH123" s="5"/>
      <c r="AI123" s="5"/>
      <c r="AJ123" s="5"/>
      <c r="AL123" s="5"/>
    </row>
    <row r="124" spans="31:38" x14ac:dyDescent="0.2">
      <c r="AE124" s="5" t="s">
        <v>216</v>
      </c>
      <c r="AF124" s="5" t="s">
        <v>304</v>
      </c>
      <c r="AG124" s="5" t="str">
        <f t="shared" si="4"/>
        <v xml:space="preserve">100-60-45-100-150-100  :  FINANCE DEPT </v>
      </c>
      <c r="AH124" s="5"/>
      <c r="AI124" s="5"/>
      <c r="AJ124" s="5"/>
      <c r="AK124" s="5"/>
    </row>
    <row r="125" spans="31:38" x14ac:dyDescent="0.2">
      <c r="AE125" s="5" t="s">
        <v>217</v>
      </c>
      <c r="AF125" s="5" t="s">
        <v>305</v>
      </c>
      <c r="AG125" s="5" t="str">
        <f t="shared" si="4"/>
        <v>100-60-45-100-150-151  :  TSCR FINANCE</v>
      </c>
      <c r="AH125" s="5"/>
      <c r="AI125" s="5"/>
      <c r="AJ125" s="5"/>
    </row>
    <row r="126" spans="31:38" x14ac:dyDescent="0.2">
      <c r="AE126" s="5" t="s">
        <v>218</v>
      </c>
      <c r="AF126" s="5" t="s">
        <v>306</v>
      </c>
      <c r="AG126" s="5" t="str">
        <f t="shared" si="4"/>
        <v>100-60-45-100-150-152  :  INTERNAL AUDIT</v>
      </c>
      <c r="AH126" s="5"/>
      <c r="AI126" s="5"/>
      <c r="AJ126" s="5"/>
      <c r="AK126" s="5"/>
    </row>
    <row r="127" spans="31:38" x14ac:dyDescent="0.2">
      <c r="AE127" s="5" t="s">
        <v>219</v>
      </c>
      <c r="AF127" s="5" t="s">
        <v>220</v>
      </c>
      <c r="AG127" s="5" t="str">
        <f t="shared" si="4"/>
        <v>100-60-45-100-150-154  :  INSURANCE DEPT</v>
      </c>
      <c r="AH127" s="5"/>
      <c r="AI127" s="5"/>
      <c r="AJ127" s="5"/>
    </row>
    <row r="128" spans="31:38" x14ac:dyDescent="0.2">
      <c r="AE128" s="5" t="s">
        <v>221</v>
      </c>
      <c r="AF128" s="5" t="s">
        <v>309</v>
      </c>
      <c r="AG128" s="5" t="str">
        <f t="shared" si="4"/>
        <v>100-60-45-100-204-100  :  TELECOM</v>
      </c>
      <c r="AH128" s="5"/>
      <c r="AI128" s="5"/>
      <c r="AJ128" s="5"/>
      <c r="AK128" s="5"/>
    </row>
    <row r="129" spans="31:37" x14ac:dyDescent="0.2">
      <c r="AE129" s="5" t="s">
        <v>222</v>
      </c>
      <c r="AF129" s="5" t="s">
        <v>223</v>
      </c>
      <c r="AG129" s="5" t="str">
        <f t="shared" si="4"/>
        <v>100-60-45-100-204-165  :  TELECOM - CONSTRUCTION</v>
      </c>
      <c r="AH129" s="5"/>
      <c r="AI129" s="5"/>
      <c r="AJ129" s="5"/>
      <c r="AK129" s="5"/>
    </row>
    <row r="130" spans="31:37" x14ac:dyDescent="0.2">
      <c r="AE130" s="5" t="s">
        <v>224</v>
      </c>
      <c r="AF130" s="5" t="s">
        <v>225</v>
      </c>
      <c r="AG130" s="5" t="str">
        <f t="shared" si="4"/>
        <v>100-60-45-100-205-100  :  PAYROLL DEPARTMENT</v>
      </c>
      <c r="AH130" s="5"/>
      <c r="AI130" s="5"/>
      <c r="AK130" s="5"/>
    </row>
    <row r="131" spans="31:37" x14ac:dyDescent="0.2">
      <c r="AE131" s="5" t="s">
        <v>226</v>
      </c>
      <c r="AF131" s="5" t="s">
        <v>307</v>
      </c>
      <c r="AG131" s="5" t="str">
        <f t="shared" si="4"/>
        <v>100-60-45-100-207-100  :  TREASURY &amp; BUDGET</v>
      </c>
      <c r="AH131" s="5"/>
      <c r="AI131" s="5"/>
      <c r="AJ131" s="5"/>
    </row>
    <row r="132" spans="31:37" x14ac:dyDescent="0.2">
      <c r="AE132" s="5" t="s">
        <v>227</v>
      </c>
      <c r="AF132" s="5" t="s">
        <v>228</v>
      </c>
      <c r="AG132" s="5" t="str">
        <f t="shared" si="4"/>
        <v>100-60-45-100-208-286  :  INTERNET SERVICES</v>
      </c>
      <c r="AH132" s="5"/>
      <c r="AI132" s="5"/>
      <c r="AJ132" s="5"/>
    </row>
    <row r="133" spans="31:37" x14ac:dyDescent="0.2">
      <c r="AE133" s="5" t="s">
        <v>229</v>
      </c>
      <c r="AF133" s="5" t="s">
        <v>230</v>
      </c>
      <c r="AG133" s="5" t="str">
        <f t="shared" si="4"/>
        <v>100-60-45-100-208-288  :  WEB MEDIA GROUP</v>
      </c>
      <c r="AH133" s="5"/>
      <c r="AI133" s="5"/>
      <c r="AJ133" s="5"/>
    </row>
    <row r="134" spans="31:37" x14ac:dyDescent="0.2">
      <c r="AE134" s="5" t="s">
        <v>232</v>
      </c>
      <c r="AF134" s="5" t="s">
        <v>341</v>
      </c>
      <c r="AG134" s="5" t="str">
        <f t="shared" si="4"/>
        <v xml:space="preserve">100-60-50-100-501-100  :  EXECUTIVE OFFICE ADMINISTRATION </v>
      </c>
      <c r="AH134" s="5"/>
      <c r="AI134" s="5"/>
      <c r="AJ134" s="5"/>
      <c r="AK134" s="5"/>
    </row>
    <row r="135" spans="31:37" x14ac:dyDescent="0.2">
      <c r="AE135" s="5" t="s">
        <v>233</v>
      </c>
      <c r="AF135" s="5" t="s">
        <v>234</v>
      </c>
      <c r="AG135" s="5" t="str">
        <f t="shared" si="4"/>
        <v>100-60-50-100-501-101  :  GOVERNMENTAL RELATIONS</v>
      </c>
      <c r="AH135" s="5"/>
      <c r="AI135" s="5"/>
      <c r="AK135" s="5"/>
    </row>
    <row r="136" spans="31:37" x14ac:dyDescent="0.2">
      <c r="AE136" t="s">
        <v>235</v>
      </c>
      <c r="AF136" t="s">
        <v>236</v>
      </c>
      <c r="AG136" t="str">
        <f t="shared" si="4"/>
        <v>100-60-50-100-501-194  :  TOURISM &amp; SPECIAL EVENTS</v>
      </c>
      <c r="AJ136" s="5"/>
    </row>
    <row r="137" spans="31:37" x14ac:dyDescent="0.2">
      <c r="AE137" t="s">
        <v>237</v>
      </c>
      <c r="AF137" t="s">
        <v>238</v>
      </c>
      <c r="AG137" t="str">
        <f t="shared" si="4"/>
        <v>100-60-50-100-501-195  :  MEDIA SERVICES PROGRAM</v>
      </c>
      <c r="AK137" s="5"/>
    </row>
    <row r="138" spans="31:37" x14ac:dyDescent="0.2">
      <c r="AE138" t="s">
        <v>239</v>
      </c>
      <c r="AF138" t="s">
        <v>240</v>
      </c>
      <c r="AG138" t="str">
        <f t="shared" si="4"/>
        <v>100-60-50-100-501-196  :  EDITORIAL SERVICES PROGRAM</v>
      </c>
    </row>
    <row r="139" spans="31:37" x14ac:dyDescent="0.2">
      <c r="AE139" t="s">
        <v>241</v>
      </c>
      <c r="AF139" t="s">
        <v>242</v>
      </c>
      <c r="AG139" t="str">
        <f t="shared" si="4"/>
        <v>100-60-50-100-501-197  :  COMMUNITY RELATIONS PROGRAM</v>
      </c>
    </row>
    <row r="140" spans="31:37" x14ac:dyDescent="0.2">
      <c r="AE140" t="s">
        <v>243</v>
      </c>
      <c r="AF140" t="s">
        <v>342</v>
      </c>
      <c r="AG140" t="str">
        <f t="shared" si="4"/>
        <v>100-60-50-100-501-198  :  COMMUNICATIONS GENERAL OPERATING</v>
      </c>
    </row>
    <row r="141" spans="31:37" x14ac:dyDescent="0.2">
      <c r="AE141" s="5" t="s">
        <v>244</v>
      </c>
      <c r="AF141" s="5" t="s">
        <v>329</v>
      </c>
      <c r="AG141" s="5" t="str">
        <f t="shared" si="4"/>
        <v>100-60-50-100-501-200  :  MEMBER BENEFITS</v>
      </c>
      <c r="AH141" s="5"/>
      <c r="AI141" s="5"/>
      <c r="AJ141" s="5"/>
      <c r="AK141" s="5"/>
    </row>
    <row r="142" spans="31:37" x14ac:dyDescent="0.2">
      <c r="AE142" s="5" t="s">
        <v>268</v>
      </c>
      <c r="AF142" s="5" t="s">
        <v>330</v>
      </c>
      <c r="AG142" s="5" t="str">
        <f>+AE142&amp;"  :  "&amp;AF142</f>
        <v>100-60-50-620-501-200  :  INDIAN COMMUNITY BLOCK DEVELOPMENT</v>
      </c>
      <c r="AH142" s="5"/>
      <c r="AI142" s="5"/>
      <c r="AJ142" s="5"/>
      <c r="AK142" s="5"/>
    </row>
    <row r="143" spans="31:37" x14ac:dyDescent="0.2">
      <c r="AE143" t="s">
        <v>245</v>
      </c>
      <c r="AF143" t="s">
        <v>246</v>
      </c>
      <c r="AG143" t="str">
        <f t="shared" si="4"/>
        <v>100-60-50-100-501-205  :  EXEC SPECIAL PROJECTS PRGM</v>
      </c>
    </row>
    <row r="144" spans="31:37" x14ac:dyDescent="0.2">
      <c r="AE144" t="s">
        <v>247</v>
      </c>
      <c r="AF144" t="s">
        <v>248</v>
      </c>
      <c r="AG144" t="str">
        <f t="shared" si="4"/>
        <v>100-60-50-100-501-910  :  FOUNDATION</v>
      </c>
    </row>
    <row r="145" spans="31:37" x14ac:dyDescent="0.2">
      <c r="AE145" s="5" t="s">
        <v>249</v>
      </c>
      <c r="AF145" s="5" t="s">
        <v>331</v>
      </c>
      <c r="AG145" s="5" t="str">
        <f t="shared" si="4"/>
        <v>100-60-50-100-502-100  :  NATION COST CENTER</v>
      </c>
      <c r="AH145" s="5"/>
      <c r="AI145" s="5"/>
      <c r="AJ145" s="5"/>
      <c r="AK145" s="5"/>
    </row>
    <row r="146" spans="31:37" x14ac:dyDescent="0.2">
      <c r="AE146" s="5" t="s">
        <v>250</v>
      </c>
      <c r="AF146" s="5" t="s">
        <v>343</v>
      </c>
      <c r="AG146" s="5" t="str">
        <f t="shared" si="4"/>
        <v xml:space="preserve">100-60-50-100-503-100  :  MEN'S' COUNCIL </v>
      </c>
      <c r="AH146" s="5"/>
      <c r="AI146" s="5"/>
      <c r="AJ146" s="5"/>
      <c r="AK146" s="5"/>
    </row>
    <row r="147" spans="31:37" x14ac:dyDescent="0.2">
      <c r="AE147" s="5" t="s">
        <v>251</v>
      </c>
      <c r="AF147" s="5" t="s">
        <v>252</v>
      </c>
      <c r="AG147" s="5" t="str">
        <f t="shared" si="4"/>
        <v>100-60-50-100-504-100  :  CULTURAL CENTER GENERAL ADMIN</v>
      </c>
      <c r="AH147" s="5"/>
      <c r="AI147" s="5"/>
      <c r="AJ147" s="5"/>
      <c r="AK147" s="5"/>
    </row>
    <row r="148" spans="31:37" x14ac:dyDescent="0.2">
      <c r="AE148" s="5" t="s">
        <v>253</v>
      </c>
      <c r="AF148" s="5" t="s">
        <v>332</v>
      </c>
      <c r="AG148" s="5" t="str">
        <f t="shared" si="4"/>
        <v xml:space="preserve">100-60-50-100-505-100  :  GAMING COMMISSION </v>
      </c>
      <c r="AH148" s="5"/>
      <c r="AI148" s="5"/>
      <c r="AJ148" s="5"/>
      <c r="AK148" s="5"/>
    </row>
    <row r="149" spans="31:37" x14ac:dyDescent="0.2">
      <c r="AE149" s="5" t="s">
        <v>254</v>
      </c>
      <c r="AF149" s="5" t="s">
        <v>333</v>
      </c>
      <c r="AG149" s="5" t="str">
        <f t="shared" si="4"/>
        <v>100-60-50-100-505-135  :  SURVEILLANCE</v>
      </c>
      <c r="AH149" s="5"/>
      <c r="AI149" s="5"/>
      <c r="AJ149" s="5"/>
      <c r="AK149" s="5"/>
    </row>
    <row r="150" spans="31:37" x14ac:dyDescent="0.2">
      <c r="AE150" s="5" t="s">
        <v>255</v>
      </c>
      <c r="AF150" s="5" t="s">
        <v>256</v>
      </c>
      <c r="AG150" s="5" t="str">
        <f t="shared" si="4"/>
        <v>100-60-50-100-506-100  :  ATHLETIC COMMISSION</v>
      </c>
      <c r="AH150" s="5"/>
      <c r="AI150" s="5"/>
      <c r="AJ150" s="5"/>
      <c r="AK150" s="5"/>
    </row>
    <row r="151" spans="31:37" x14ac:dyDescent="0.2">
      <c r="AE151" s="5" t="s">
        <v>257</v>
      </c>
      <c r="AF151" s="5" t="s">
        <v>258</v>
      </c>
      <c r="AG151" s="5" t="str">
        <f t="shared" si="4"/>
        <v>100-60-50-100-507-100  :  COMMUNITY RELATIONS</v>
      </c>
      <c r="AH151" s="5"/>
      <c r="AI151" s="5"/>
      <c r="AJ151" s="5"/>
    </row>
    <row r="152" spans="31:37" x14ac:dyDescent="0.2">
      <c r="AE152" s="5" t="s">
        <v>259</v>
      </c>
      <c r="AF152" s="5" t="s">
        <v>260</v>
      </c>
      <c r="AG152" s="5" t="str">
        <f t="shared" si="4"/>
        <v>100-60-50-100-508-193  :  MAIL ROOM</v>
      </c>
      <c r="AH152" s="5"/>
      <c r="AI152" s="5"/>
    </row>
    <row r="153" spans="31:37" x14ac:dyDescent="0.2">
      <c r="AE153" s="5" t="s">
        <v>261</v>
      </c>
      <c r="AF153" s="5" t="s">
        <v>262</v>
      </c>
      <c r="AG153" s="5" t="str">
        <f t="shared" si="4"/>
        <v>100-60-50-100-508-195  :  MEDIA SERVICES</v>
      </c>
      <c r="AH153" s="5"/>
      <c r="AI153" s="5"/>
      <c r="AJ153" s="5"/>
    </row>
    <row r="154" spans="31:37" x14ac:dyDescent="0.2">
      <c r="AE154" s="5" t="s">
        <v>263</v>
      </c>
      <c r="AF154" s="5" t="s">
        <v>264</v>
      </c>
      <c r="AG154" s="5" t="str">
        <f t="shared" si="4"/>
        <v>100-60-50-100-508-196  :  EDITORIAL SERVICES</v>
      </c>
      <c r="AH154" s="5"/>
      <c r="AI154" s="5"/>
      <c r="AJ154" s="5"/>
      <c r="AK154" s="5"/>
    </row>
    <row r="155" spans="31:37" x14ac:dyDescent="0.2">
      <c r="AE155" s="5" t="s">
        <v>265</v>
      </c>
      <c r="AF155" s="5" t="s">
        <v>258</v>
      </c>
      <c r="AG155" s="5" t="str">
        <f t="shared" si="4"/>
        <v>100-60-50-100-508-197  :  COMMUNITY RELATIONS</v>
      </c>
      <c r="AH155" s="5"/>
      <c r="AI155" s="5"/>
      <c r="AJ155" s="5"/>
      <c r="AK155" s="5"/>
    </row>
    <row r="156" spans="31:37" x14ac:dyDescent="0.2">
      <c r="AE156" s="5" t="s">
        <v>266</v>
      </c>
      <c r="AF156" s="5" t="s">
        <v>267</v>
      </c>
      <c r="AG156" s="5" t="str">
        <f t="shared" si="4"/>
        <v>100-60-50-100-508-198  :  COMMUNICATIONS GENERAL OPERATE</v>
      </c>
      <c r="AH156" s="5"/>
      <c r="AI156" s="5"/>
      <c r="AJ156" s="5"/>
      <c r="AK156" s="5"/>
    </row>
    <row r="157" spans="31:37" x14ac:dyDescent="0.2">
      <c r="AE157" t="s">
        <v>269</v>
      </c>
      <c r="AF157" t="s">
        <v>336</v>
      </c>
      <c r="AG157" t="str">
        <f t="shared" si="4"/>
        <v>100-60-50-910-910-100  :  HAUDENOSAUNEE FOUNDATION</v>
      </c>
      <c r="AK157" s="5"/>
    </row>
    <row r="158" spans="31:37" x14ac:dyDescent="0.2">
      <c r="AE158" s="5" t="s">
        <v>270</v>
      </c>
      <c r="AF158" s="5" t="s">
        <v>286</v>
      </c>
      <c r="AG158" s="5" t="str">
        <f>+AE158&amp;"  :  "&amp;AF158</f>
        <v>200-20-07-200-500-100  :  FOUR DIRECTIONS/ICT/SSM</v>
      </c>
      <c r="AH158" s="5"/>
      <c r="AI158" s="5"/>
    </row>
    <row r="159" spans="31:37" x14ac:dyDescent="0.2">
      <c r="AE159" s="5" t="s">
        <v>271</v>
      </c>
      <c r="AF159" s="5" t="s">
        <v>301</v>
      </c>
      <c r="AG159" s="5" t="str">
        <f>+AE159&amp;"  :  "&amp;AF159</f>
        <v xml:space="preserve">210-20-10-210-210-100  :  SSG - ADMIN </v>
      </c>
      <c r="AH159" s="5"/>
      <c r="AI159" s="5"/>
      <c r="AJ159" s="5"/>
    </row>
    <row r="160" spans="31:37" x14ac:dyDescent="0.2">
      <c r="AE160" s="5" t="s">
        <v>272</v>
      </c>
      <c r="AF160" s="5" t="s">
        <v>302</v>
      </c>
      <c r="AG160" s="5" t="str">
        <f>+AE160&amp;"  :  "&amp;AF160</f>
        <v>210-20-10-210-210-290  :  SSG - MFG</v>
      </c>
      <c r="AH160" s="5"/>
      <c r="AI160" s="5"/>
      <c r="AJ160" s="5"/>
    </row>
    <row r="161" spans="31:37" x14ac:dyDescent="0.2">
      <c r="AE161" s="5" t="s">
        <v>352</v>
      </c>
      <c r="AF161" s="5" t="s">
        <v>303</v>
      </c>
      <c r="AG161" s="5" t="str">
        <f>+AE161&amp;"  :  "&amp;AF161</f>
        <v xml:space="preserve">210-20-01-210-211-300  :  SSG - SALES </v>
      </c>
      <c r="AH161" s="5"/>
      <c r="AI161" s="5"/>
      <c r="AJ161" s="5"/>
    </row>
    <row r="162" spans="31:37" x14ac:dyDescent="0.2">
      <c r="AE162" s="5" t="s">
        <v>273</v>
      </c>
      <c r="AF162" s="5" t="s">
        <v>308</v>
      </c>
      <c r="AG162" s="5" t="str">
        <f>+AE162&amp;"  :  "&amp;AF162</f>
        <v>220-20-08-220-220-100  :  NORTH ATLANTIC DEVELOPMENT</v>
      </c>
      <c r="AH162" s="5"/>
      <c r="AI162" s="5"/>
      <c r="AJ162" s="5"/>
      <c r="AK162" s="5"/>
    </row>
  </sheetData>
  <sheetProtection selectLockedCells="1"/>
  <mergeCells count="29">
    <mergeCell ref="B12:C12"/>
    <mergeCell ref="B13:C13"/>
    <mergeCell ref="B14:C14"/>
    <mergeCell ref="B15:C15"/>
    <mergeCell ref="B16:C16"/>
    <mergeCell ref="F9:G9"/>
    <mergeCell ref="A2:G2"/>
    <mergeCell ref="A3:G3"/>
    <mergeCell ref="B10:C10"/>
    <mergeCell ref="B11:C11"/>
    <mergeCell ref="B8:C9"/>
    <mergeCell ref="D8:D9"/>
    <mergeCell ref="E8:E9"/>
    <mergeCell ref="F22:G22"/>
    <mergeCell ref="B19:C19"/>
    <mergeCell ref="B20:C20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B17:C17"/>
    <mergeCell ref="B18:C18"/>
  </mergeCells>
  <phoneticPr fontId="6" type="noConversion"/>
  <printOptions horizontalCentered="1"/>
  <pageMargins left="0.75" right="0.75" top="0.5" bottom="0.5" header="0.5" footer="0.5"/>
  <pageSetup orientation="landscape" r:id="rId1"/>
  <headerFooter alignWithMargins="0">
    <oddFooter xml:space="preserve">&amp;L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Travel Expense Request</vt:lpstr>
      <vt:lpstr>Mileage</vt:lpstr>
      <vt:lpstr>Mileage!Print_Area</vt:lpstr>
      <vt:lpstr>'Travel Expense Request'!Print_Area</vt:lpstr>
    </vt:vector>
  </TitlesOfParts>
  <Company>Oneida Indian Nation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Lorraine Hennings</dc:creator>
  <cp:lastModifiedBy>Lindsay David</cp:lastModifiedBy>
  <cp:lastPrinted>2022-06-24T15:00:57Z</cp:lastPrinted>
  <dcterms:created xsi:type="dcterms:W3CDTF">1998-12-29T18:27:51Z</dcterms:created>
  <dcterms:modified xsi:type="dcterms:W3CDTF">2023-12-26T16:18:58Z</dcterms:modified>
</cp:coreProperties>
</file>